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K6" sheetId="1" r:id="rId1"/>
    <sheet name="K7" sheetId="2" r:id="rId2"/>
    <sheet name="K8" sheetId="3" r:id="rId3"/>
    <sheet name="K9" sheetId="4" r:id="rId4"/>
  </sheet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<sst xmlns="http://schemas.openxmlformats.org/spreadsheetml/2006/main" count="698" uniqueCount="435">
  <si>
    <t>Hà Thị Vân Anh</t>
  </si>
  <si>
    <t>13/11/2007</t>
  </si>
  <si>
    <t>Phạm Thị Anh</t>
  </si>
  <si>
    <t>07/07/2007</t>
  </si>
  <si>
    <t>Phạm Thị Quỳnh Anh</t>
  </si>
  <si>
    <t>10/08/2007</t>
  </si>
  <si>
    <t>Trần Thị Phương Anh</t>
  </si>
  <si>
    <t>31/05/2007</t>
  </si>
  <si>
    <t>Vũ Tuấn Anh</t>
  </si>
  <si>
    <t>14/03/2007</t>
  </si>
  <si>
    <t>Phạm Trung Bắc</t>
  </si>
  <si>
    <t>30/11/2007</t>
  </si>
  <si>
    <t>Nguyễn Đức Bình</t>
  </si>
  <si>
    <t>03/09/2007</t>
  </si>
  <si>
    <t>Phạm Bảo Chi</t>
  </si>
  <si>
    <t>22/08/2007</t>
  </si>
  <si>
    <t>Phạm Hữu Công</t>
  </si>
  <si>
    <t>04/07/2007</t>
  </si>
  <si>
    <t>Vi Mạnh Cường</t>
  </si>
  <si>
    <t>16/04/2007</t>
  </si>
  <si>
    <t>Phạm Thị Diên</t>
  </si>
  <si>
    <t>28/09/2007</t>
  </si>
  <si>
    <t>Phạm Thị Thùy Dung</t>
  </si>
  <si>
    <t>27/07/2007</t>
  </si>
  <si>
    <t>Phạm Văn Dương</t>
  </si>
  <si>
    <t>15/06/2007</t>
  </si>
  <si>
    <t>Phạm Phú Đại</t>
  </si>
  <si>
    <t>07/05/2007</t>
  </si>
  <si>
    <t>Nguyễn Thị Đào</t>
  </si>
  <si>
    <t>04/12/2007</t>
  </si>
  <si>
    <t>Phạm Trung Đạt</t>
  </si>
  <si>
    <t>11/08/2007</t>
  </si>
  <si>
    <t>Vũ Thành Đạt</t>
  </si>
  <si>
    <t>21/08/2007</t>
  </si>
  <si>
    <t>Đoàn Văn Giang</t>
  </si>
  <si>
    <t>23/07/2007</t>
  </si>
  <si>
    <t>Phạm Thị Giang</t>
  </si>
  <si>
    <t>08/05/2007</t>
  </si>
  <si>
    <t>Phạm Lương Hải</t>
  </si>
  <si>
    <t>18/04/2007</t>
  </si>
  <si>
    <t>Phạm Thị Thanh Hằng</t>
  </si>
  <si>
    <t>21/03/2007</t>
  </si>
  <si>
    <t>Lê Thị Thu Hiền</t>
  </si>
  <si>
    <t>24/01/2007</t>
  </si>
  <si>
    <t>Phạm Hữu Hiếu</t>
  </si>
  <si>
    <t>17/11/2007</t>
  </si>
  <si>
    <t>Đỗ Văn Hoàn</t>
  </si>
  <si>
    <t>20/08/2007</t>
  </si>
  <si>
    <t>Nguyễn Năng Hồng</t>
  </si>
  <si>
    <t>06/02/2007</t>
  </si>
  <si>
    <t>Nguyễn Thị Huyền</t>
  </si>
  <si>
    <t>05/10/2007</t>
  </si>
  <si>
    <t>Phạm Thị Mai Hương</t>
  </si>
  <si>
    <t>25/11/2007</t>
  </si>
  <si>
    <t>Phạm Trung Khánh</t>
  </si>
  <si>
    <t>04/05/2007</t>
  </si>
  <si>
    <t>Phạm Thị Hồng Khuyên</t>
  </si>
  <si>
    <t>02/10/2007</t>
  </si>
  <si>
    <t>Phạm Hữu Khuyến</t>
  </si>
  <si>
    <t>30/01/2007</t>
  </si>
  <si>
    <t>Trần Thị Ngọc Lan</t>
  </si>
  <si>
    <t>Phạm Thị Ngọc Linh</t>
  </si>
  <si>
    <t>03/04/2007</t>
  </si>
  <si>
    <t>Vũ Thị Khánh Linh</t>
  </si>
  <si>
    <t>23/06/2007</t>
  </si>
  <si>
    <t>Phạm Thị Ngọc Loan</t>
  </si>
  <si>
    <t>29/10/2007</t>
  </si>
  <si>
    <t>Trần Văn Luân</t>
  </si>
  <si>
    <t>02/07/2007</t>
  </si>
  <si>
    <t>Đoàn Văn Mạnh</t>
  </si>
  <si>
    <t>19/10/2007</t>
  </si>
  <si>
    <t>Phạm Khắc Minh</t>
  </si>
  <si>
    <t>14/09/2007</t>
  </si>
  <si>
    <t>Phạm Thị Trà My</t>
  </si>
  <si>
    <t>09/08/2007</t>
  </si>
  <si>
    <t>Trần Thị Hồng Nhung</t>
  </si>
  <si>
    <t>10/07/2007</t>
  </si>
  <si>
    <t>Phùng Thị Kiều Oanh</t>
  </si>
  <si>
    <t>24/11/2007</t>
  </si>
  <si>
    <t>Phạm Trung Quyến</t>
  </si>
  <si>
    <t>20/02/2007</t>
  </si>
  <si>
    <t>Phạm Thị Ngọc Quỳnh</t>
  </si>
  <si>
    <t>11/11/2007</t>
  </si>
  <si>
    <t>Phạm Khắc Sơn</t>
  </si>
  <si>
    <t>Phạm Trung Sơn</t>
  </si>
  <si>
    <t>16/06/2007</t>
  </si>
  <si>
    <t>Phạm Thị Thu Thảo</t>
  </si>
  <si>
    <t>05/04/2007</t>
  </si>
  <si>
    <t>Phùng Thị Thanh Thảo</t>
  </si>
  <si>
    <t>09/11/2007</t>
  </si>
  <si>
    <t>Phạm Thị Thu Thắm</t>
  </si>
  <si>
    <t>19/11/2007</t>
  </si>
  <si>
    <t>Phạm Thị Thúy</t>
  </si>
  <si>
    <t>02/03/2007</t>
  </si>
  <si>
    <t>Phạm Văn Thưởng</t>
  </si>
  <si>
    <t>23/12/2007</t>
  </si>
  <si>
    <t>Đào Văn Tình</t>
  </si>
  <si>
    <t>21/11/2007</t>
  </si>
  <si>
    <t>Phạm Quỳnh Trang</t>
  </si>
  <si>
    <t>27/03/2007</t>
  </si>
  <si>
    <t>Đỗ Thành Trung</t>
  </si>
  <si>
    <t>14/11/2007</t>
  </si>
  <si>
    <t>Phạm Anh Tú</t>
  </si>
  <si>
    <t>Phạm Thị Bảo Vi</t>
  </si>
  <si>
    <t>27/06/2007</t>
  </si>
  <si>
    <t>Phạm Thanh Xuân</t>
  </si>
  <si>
    <t>20/06/2007</t>
  </si>
  <si>
    <t>Trần Thị Xuân</t>
  </si>
  <si>
    <t>Lớp</t>
  </si>
  <si>
    <t>Stt</t>
  </si>
  <si>
    <t>Họ và tên</t>
  </si>
  <si>
    <t>Ngày sinh</t>
  </si>
  <si>
    <t>TRƯỜNG THCS VẠN PHÚC</t>
  </si>
  <si>
    <t>Phạm Thị Phương Anh</t>
  </si>
  <si>
    <t>07/08/2006</t>
  </si>
  <si>
    <t>Đoàn Thị Ngọc Bình</t>
  </si>
  <si>
    <t>10/06/2006</t>
  </si>
  <si>
    <t>Nguyễn Thị Thanh Bình</t>
  </si>
  <si>
    <t>11/12/2006</t>
  </si>
  <si>
    <t>Phạm Phú Chọn</t>
  </si>
  <si>
    <t>28/01/2006</t>
  </si>
  <si>
    <t>Phạm Văn Cường</t>
  </si>
  <si>
    <t>27/08/2006</t>
  </si>
  <si>
    <t>Trần Công Danh</t>
  </si>
  <si>
    <t>16/11/2006</t>
  </si>
  <si>
    <t>Phùng Thị Huyền Diệu</t>
  </si>
  <si>
    <t>04/09/2006</t>
  </si>
  <si>
    <t>Phạm Tiến Đạt</t>
  </si>
  <si>
    <t>12/12/2006</t>
  </si>
  <si>
    <t>Phạm Trung Điển</t>
  </si>
  <si>
    <t>29/07/2006</t>
  </si>
  <si>
    <t>Phạm Đình Đức</t>
  </si>
  <si>
    <t>03/02/2006</t>
  </si>
  <si>
    <t>02/10/2006</t>
  </si>
  <si>
    <t>Trần Ngân Hà</t>
  </si>
  <si>
    <t>30/06/2006</t>
  </si>
  <si>
    <t>Phạm Thị Hồng Hạnh</t>
  </si>
  <si>
    <t>19/08/2006</t>
  </si>
  <si>
    <t>Phạm Thị Huế</t>
  </si>
  <si>
    <t>16/02/2006</t>
  </si>
  <si>
    <t>Lê Xuân Hùng</t>
  </si>
  <si>
    <t>09/11/2006</t>
  </si>
  <si>
    <t>Phùng Thị Thanh Huyền</t>
  </si>
  <si>
    <t>04/10/2006</t>
  </si>
  <si>
    <t>Phạm Thị Minh Lý</t>
  </si>
  <si>
    <t>27/03/2006</t>
  </si>
  <si>
    <t>Đào Thị Mai</t>
  </si>
  <si>
    <t>08/04/2006</t>
  </si>
  <si>
    <t>Phạm Thị Nhung</t>
  </si>
  <si>
    <t>Phạm Thị Phương</t>
  </si>
  <si>
    <t>02/05/2006</t>
  </si>
  <si>
    <t>Phùng Văn Quyết</t>
  </si>
  <si>
    <t>16/10/2006</t>
  </si>
  <si>
    <t>Trần Văn Thao</t>
  </si>
  <si>
    <t>10/03/2006</t>
  </si>
  <si>
    <t>Phạm Thị Thơ</t>
  </si>
  <si>
    <t>31/07/2006</t>
  </si>
  <si>
    <t>Phạm Thị Hương Trà</t>
  </si>
  <si>
    <t>20/08/2006</t>
  </si>
  <si>
    <t>Lê Thị Kiều Trang</t>
  </si>
  <si>
    <t>Phạm Thùy Trang</t>
  </si>
  <si>
    <t>05/08/2006</t>
  </si>
  <si>
    <t>Phạm Trung Trịnh</t>
  </si>
  <si>
    <t>27/05/2006</t>
  </si>
  <si>
    <t>Phùng Thanh Trúc</t>
  </si>
  <si>
    <t>02/08/2006</t>
  </si>
  <si>
    <t>Phạm Thị Hải Yến</t>
  </si>
  <si>
    <t>05/09/2006</t>
  </si>
  <si>
    <t>6A</t>
  </si>
  <si>
    <t>Trần Văn An</t>
  </si>
  <si>
    <t>01/04/2006</t>
  </si>
  <si>
    <t>Nguyễn Quốc Anh</t>
  </si>
  <si>
    <t>27/12/2006</t>
  </si>
  <si>
    <t>Trần Thị Lan Anh</t>
  </si>
  <si>
    <t>23/10/2006</t>
  </si>
  <si>
    <t>Phạm Phú Bắc</t>
  </si>
  <si>
    <t>05/04/2006</t>
  </si>
  <si>
    <t>Phạm Phú Bình</t>
  </si>
  <si>
    <t>24/04/2006</t>
  </si>
  <si>
    <t>Đỗ Việt Cừ</t>
  </si>
  <si>
    <t>19/12/2006</t>
  </si>
  <si>
    <t>Phạm Trung Đức</t>
  </si>
  <si>
    <t>23/01/2006</t>
  </si>
  <si>
    <t>Phạm Văn Đức</t>
  </si>
  <si>
    <t>19/09/2006</t>
  </si>
  <si>
    <t>Nguyễn Văn Hãnh</t>
  </si>
  <si>
    <t>15/11/2006</t>
  </si>
  <si>
    <t>Vũ Hồng Hạnh</t>
  </si>
  <si>
    <t>24/08/2006</t>
  </si>
  <si>
    <t>Phạm Thị Hằng</t>
  </si>
  <si>
    <t>27/06/2006</t>
  </si>
  <si>
    <t>Phạm Xuân Hiệp</t>
  </si>
  <si>
    <t>06/11/2006</t>
  </si>
  <si>
    <t>Trần Đình Huy</t>
  </si>
  <si>
    <t>08/05/2006</t>
  </si>
  <si>
    <t>Phạm Hữu Kiên</t>
  </si>
  <si>
    <t>24/09/2006</t>
  </si>
  <si>
    <t>Phạm Khắc Thanh Lâm</t>
  </si>
  <si>
    <t>10/12/2006</t>
  </si>
  <si>
    <t>Phạm Hữu Nghĩa</t>
  </si>
  <si>
    <t>02/01/2006</t>
  </si>
  <si>
    <t>Ngô Ánh Ngọc</t>
  </si>
  <si>
    <t>Đỗ Văn Nhân</t>
  </si>
  <si>
    <t>09/07/2006</t>
  </si>
  <si>
    <t>Phạm Trung Nhật</t>
  </si>
  <si>
    <t>17/01/2006</t>
  </si>
  <si>
    <t>Phạm Thị Nhật Ninh</t>
  </si>
  <si>
    <t>01/09/2006</t>
  </si>
  <si>
    <t>Đỗ Thị Nơ</t>
  </si>
  <si>
    <t>05/10/2006</t>
  </si>
  <si>
    <t>Phùng Thế Phúc</t>
  </si>
  <si>
    <t>09/08/2006</t>
  </si>
  <si>
    <t>Thạch Thị Mai Phương</t>
  </si>
  <si>
    <t>24/12/2006</t>
  </si>
  <si>
    <t>Phạm Phú Quân</t>
  </si>
  <si>
    <t>Đặng Thị Hiền Thảo</t>
  </si>
  <si>
    <t>07/02/2006</t>
  </si>
  <si>
    <t>Nguyễn Xuân Thiện</t>
  </si>
  <si>
    <t>04/05/2006</t>
  </si>
  <si>
    <t>Cao Văn  Tính</t>
  </si>
  <si>
    <t>21/05/2006</t>
  </si>
  <si>
    <t>Đào Văn Trường</t>
  </si>
  <si>
    <t>12/03/2006</t>
  </si>
  <si>
    <t>Phạm Quang Tuấn</t>
  </si>
  <si>
    <t>20/01/2006</t>
  </si>
  <si>
    <t>Đào Thị Hải Yến</t>
  </si>
  <si>
    <t>18/10/2006</t>
  </si>
  <si>
    <t>7B</t>
  </si>
  <si>
    <t>7A</t>
  </si>
  <si>
    <t>6B</t>
  </si>
  <si>
    <t>Phạm Phú Anh</t>
  </si>
  <si>
    <t>16/03/2005</t>
  </si>
  <si>
    <t>Phạm Thị Bình</t>
  </si>
  <si>
    <t>15/07/2005</t>
  </si>
  <si>
    <t>Đoàn Văn Bút</t>
  </si>
  <si>
    <t>17/03/2005</t>
  </si>
  <si>
    <t>Phạm Trung Công</t>
  </si>
  <si>
    <t>09/02/2005</t>
  </si>
  <si>
    <t>Phạm Khắc Cương</t>
  </si>
  <si>
    <t>31/01/2005</t>
  </si>
  <si>
    <t>Phạm Khắc Cường</t>
  </si>
  <si>
    <t>Nguyễn Thu Hà</t>
  </si>
  <si>
    <t>17/05/2005</t>
  </si>
  <si>
    <t>15/03/2005</t>
  </si>
  <si>
    <t>Phạm Thị Hoa</t>
  </si>
  <si>
    <t>02/02/2005</t>
  </si>
  <si>
    <t>Phạm Phú Huy</t>
  </si>
  <si>
    <t>Phạm Thành Hưng</t>
  </si>
  <si>
    <t>20/11/2005</t>
  </si>
  <si>
    <t>Phạm Thị Phương Linh</t>
  </si>
  <si>
    <t>25/05/2005</t>
  </si>
  <si>
    <t>Nguyễn Thị Loan</t>
  </si>
  <si>
    <t>30/05/2005</t>
  </si>
  <si>
    <t>Vũ Văn Mạnh</t>
  </si>
  <si>
    <t>20/03/2005</t>
  </si>
  <si>
    <t>Phạm Phú Bảo Minh</t>
  </si>
  <si>
    <t>14/08/2005</t>
  </si>
  <si>
    <t>Nguyễn Thị Minh Nhâm</t>
  </si>
  <si>
    <t>12/08/2005</t>
  </si>
  <si>
    <t>Nguyễn Duy Quang</t>
  </si>
  <si>
    <t>20/10/2005</t>
  </si>
  <si>
    <t>Trần Văn Thắng</t>
  </si>
  <si>
    <t>11/04/2005</t>
  </si>
  <si>
    <t>Phạm Phú Thịnh</t>
  </si>
  <si>
    <t>Nguyễn Thị Thanh Thủy</t>
  </si>
  <si>
    <t>18/12/2005</t>
  </si>
  <si>
    <t>Trần Thị Thủy</t>
  </si>
  <si>
    <t>12/12/2005</t>
  </si>
  <si>
    <t>Đỗ Quang Tiến</t>
  </si>
  <si>
    <t>21/03/2005</t>
  </si>
  <si>
    <t>Phạm Thị Trang</t>
  </si>
  <si>
    <t>23/01/2005</t>
  </si>
  <si>
    <t>Nguyễn Thị Kim Phượng</t>
  </si>
  <si>
    <t>05/07/2005</t>
  </si>
  <si>
    <t>8A</t>
  </si>
  <si>
    <t>Phạm Đình Chính</t>
  </si>
  <si>
    <t>06/06/2005</t>
  </si>
  <si>
    <t>Phùng Thế Duy</t>
  </si>
  <si>
    <t>25/10/2005</t>
  </si>
  <si>
    <t>Phạm Thùy Dương</t>
  </si>
  <si>
    <t>06/07/2005</t>
  </si>
  <si>
    <t>Đoàn Hoàng Giang</t>
  </si>
  <si>
    <t>15/08/2005</t>
  </si>
  <si>
    <t>Trần Thị Hà</t>
  </si>
  <si>
    <t>07/07/2005</t>
  </si>
  <si>
    <t>Phùng Văn Hải</t>
  </si>
  <si>
    <t>10/06/2005</t>
  </si>
  <si>
    <t>Phạm Vũ Trọng Hiếu</t>
  </si>
  <si>
    <t>07/12/2005</t>
  </si>
  <si>
    <t>Phùng Văn Hiếu</t>
  </si>
  <si>
    <t>21/10/2005</t>
  </si>
  <si>
    <t>Vũ Văn Duy Hoàng</t>
  </si>
  <si>
    <t>02/12/2005</t>
  </si>
  <si>
    <t>Trần Thị Hương</t>
  </si>
  <si>
    <t>18/08/2005</t>
  </si>
  <si>
    <t>Bùi Trung Kiên</t>
  </si>
  <si>
    <t>20/06/2005</t>
  </si>
  <si>
    <t>Trần Đình Long</t>
  </si>
  <si>
    <t>11/08/2005</t>
  </si>
  <si>
    <t>Nguyễn Đức Mạnh</t>
  </si>
  <si>
    <t>26/11/2005</t>
  </si>
  <si>
    <t>Đoàn Quang Nghĩa</t>
  </si>
  <si>
    <t>19/05/2005</t>
  </si>
  <si>
    <t>Trần Thị Phượng</t>
  </si>
  <si>
    <t>18/07/2005</t>
  </si>
  <si>
    <t>Phùng Văn Quang</t>
  </si>
  <si>
    <t>19/10/2005</t>
  </si>
  <si>
    <t>11/03/2005</t>
  </si>
  <si>
    <t>Phạm Hữu Thiện</t>
  </si>
  <si>
    <t>20/02/2005</t>
  </si>
  <si>
    <t>Vũ Thị Thu</t>
  </si>
  <si>
    <t>19/08/2005</t>
  </si>
  <si>
    <t>Nguyễn Năng Tiệp</t>
  </si>
  <si>
    <t>27/07/2005</t>
  </si>
  <si>
    <t>Sùng Mí Tú</t>
  </si>
  <si>
    <t>01/10/2005</t>
  </si>
  <si>
    <t>Đoàn Văn Uẩn</t>
  </si>
  <si>
    <t>01/01/2004</t>
  </si>
  <si>
    <t>8B</t>
  </si>
  <si>
    <t>Phạm Thiên An</t>
  </si>
  <si>
    <t>01/10/2004</t>
  </si>
  <si>
    <t>Phùng Văn Anh</t>
  </si>
  <si>
    <t>03/11/2004</t>
  </si>
  <si>
    <t>Phạm Thị Ánh</t>
  </si>
  <si>
    <t>09/11/2004</t>
  </si>
  <si>
    <t>Phạm Thị Hương Bưởi</t>
  </si>
  <si>
    <t>24/03/2004</t>
  </si>
  <si>
    <t>Đỗ Phương Chi</t>
  </si>
  <si>
    <t>12/10/2004</t>
  </si>
  <si>
    <t>Phùng Văn Dương</t>
  </si>
  <si>
    <t>17/09/2004</t>
  </si>
  <si>
    <t>Lê Thị Hạnh</t>
  </si>
  <si>
    <t>15/04/2004</t>
  </si>
  <si>
    <t>Trần Đình Hậu</t>
  </si>
  <si>
    <t>23/01/2004</t>
  </si>
  <si>
    <t>Phạm Trung Hiếu</t>
  </si>
  <si>
    <t>24/01/2004</t>
  </si>
  <si>
    <t>Phạm Thị Huyền</t>
  </si>
  <si>
    <t>13/09/2004</t>
  </si>
  <si>
    <t>Phạm Thị Minh Huyền</t>
  </si>
  <si>
    <t>06/04/2004</t>
  </si>
  <si>
    <t>Phạm Thị Hương</t>
  </si>
  <si>
    <t>10/08/2004</t>
  </si>
  <si>
    <t>Phạm Khắc Nam</t>
  </si>
  <si>
    <t>20/07/2004</t>
  </si>
  <si>
    <t>Phạm Thị Bích Ngọc</t>
  </si>
  <si>
    <t>31/10/2004</t>
  </si>
  <si>
    <t>Vũ Thị Nhớ</t>
  </si>
  <si>
    <t>29/09/2004</t>
  </si>
  <si>
    <t>Nguyễn Năng Phong</t>
  </si>
  <si>
    <t>02/05/2004</t>
  </si>
  <si>
    <t>Nguyễn Xuân Phước</t>
  </si>
  <si>
    <t>02/08/2004</t>
  </si>
  <si>
    <t>Vũ Văn Quỳnh</t>
  </si>
  <si>
    <t>04/04/2004</t>
  </si>
  <si>
    <t>Phạm Thị Phương Thảo</t>
  </si>
  <si>
    <t>07/09/2004</t>
  </si>
  <si>
    <t>Phạm Thị Minh Thuyên</t>
  </si>
  <si>
    <t>30/12/2004</t>
  </si>
  <si>
    <t>Nguyễn Văn Trường</t>
  </si>
  <si>
    <t>05/08/2004</t>
  </si>
  <si>
    <t>Nguyễn Xuân Vinh</t>
  </si>
  <si>
    <t>13/01/2004</t>
  </si>
  <si>
    <t>Phạm Thị Yến</t>
  </si>
  <si>
    <t>01/11/2004</t>
  </si>
  <si>
    <t>9A</t>
  </si>
  <si>
    <t>Đỗ Văn Bảo</t>
  </si>
  <si>
    <t>25/12/2004</t>
  </si>
  <si>
    <t>Phạm Khắc Chính</t>
  </si>
  <si>
    <t>02/09/2004</t>
  </si>
  <si>
    <t>Phạm Tuấn Dũng</t>
  </si>
  <si>
    <t>22/11/2004</t>
  </si>
  <si>
    <t>Vũ Văn Duy</t>
  </si>
  <si>
    <t>27/09/2004</t>
  </si>
  <si>
    <t>Phạm Văn Hiếu</t>
  </si>
  <si>
    <t>27/06/2004</t>
  </si>
  <si>
    <t>27/11/2004</t>
  </si>
  <si>
    <t>Phạm Văn Hưng</t>
  </si>
  <si>
    <t>20/08/2004</t>
  </si>
  <si>
    <t>Phạm Thị Lan</t>
  </si>
  <si>
    <t>08/03/2004</t>
  </si>
  <si>
    <t>Đoàn Thị Mai Linh</t>
  </si>
  <si>
    <t>10/04/2004</t>
  </si>
  <si>
    <t>Phạm Khắc Lý</t>
  </si>
  <si>
    <t>23/07/2004</t>
  </si>
  <si>
    <t>Phạm Thị Thúy Ngân</t>
  </si>
  <si>
    <t>Phạm Trung Nghĩa</t>
  </si>
  <si>
    <t>26/10/2004</t>
  </si>
  <si>
    <t>Nguyễn Thị Ngợi</t>
  </si>
  <si>
    <t>23/12/2004</t>
  </si>
  <si>
    <t>Trần Văn Quân</t>
  </si>
  <si>
    <t>29/11/2004</t>
  </si>
  <si>
    <t>Vũ Văn Quyết</t>
  </si>
  <si>
    <t>Phạm Thị Diễm Quỳnh</t>
  </si>
  <si>
    <t>22/01/2004</t>
  </si>
  <si>
    <t>Vũ Văn Sáng</t>
  </si>
  <si>
    <t>08/09/2004</t>
  </si>
  <si>
    <t>Lê Tuấn Sơn</t>
  </si>
  <si>
    <t>26/08/2004</t>
  </si>
  <si>
    <t>Phạm Thị Thu</t>
  </si>
  <si>
    <t>28/02/2004</t>
  </si>
  <si>
    <t>Vũ Thị Trang</t>
  </si>
  <si>
    <t>12/03/2004</t>
  </si>
  <si>
    <t>Phùng Văn Tre</t>
  </si>
  <si>
    <t>14/08/2003</t>
  </si>
  <si>
    <t>Trần Văn Trung</t>
  </si>
  <si>
    <t>11/06/2004</t>
  </si>
  <si>
    <t>Phạm Khắc Vũ</t>
  </si>
  <si>
    <t>27/08/2004</t>
  </si>
  <si>
    <t>9B</t>
  </si>
  <si>
    <t>Toán</t>
  </si>
  <si>
    <t>Văn</t>
  </si>
  <si>
    <t>Anh</t>
  </si>
  <si>
    <t>Tổng</t>
  </si>
  <si>
    <t>06/03/2007</t>
  </si>
  <si>
    <t>28/02/2006</t>
  </si>
  <si>
    <t>Cao Thị Thanh Hải</t>
  </si>
  <si>
    <t>25/11/2006</t>
  </si>
  <si>
    <t>Phạm Hữu Nhật</t>
  </si>
  <si>
    <t>26/08/2006</t>
  </si>
  <si>
    <t>Phạm Xuân Cường</t>
  </si>
  <si>
    <t>08/11/2005</t>
  </si>
  <si>
    <t>Xếp thứ</t>
  </si>
  <si>
    <t>Điểm TB môn</t>
  </si>
  <si>
    <t>SL điểm trên TB</t>
  </si>
  <si>
    <t>Tỉ lệ trên TB(%)</t>
  </si>
  <si>
    <t>chênh lệch</t>
  </si>
  <si>
    <t>KX</t>
  </si>
  <si>
    <t>C. lệch</t>
  </si>
  <si>
    <t>KẾT QUẢ KHẢO SÁT HỌC SINH THÁNG 2 NĂM 2019 - KHỐI 6</t>
  </si>
  <si>
    <t>T. 11</t>
  </si>
  <si>
    <t>KẾT QUẢ KHẢO SÁT HỌC SINH THÁNG 2 NĂM 2019 - KHỐI 7</t>
  </si>
  <si>
    <t>Tháng 11</t>
  </si>
  <si>
    <t>KẾT QUẢ KHẢO SÁT HỌC SINH THÁNG 2 NĂM 2019 - KHỐI 8</t>
  </si>
  <si>
    <t>KẾT QUẢ KHẢO SÁT HỌC SINH THÁNG 2 NĂM 2019 - KHỐI 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</si>
</sst>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49" fontId="2" fillId="24" borderId="11" xfId="5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/>
    </xf>
    <xf numFmtId="49" fontId="2" fillId="24" borderId="13" xfId="52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3" xfId="56" applyFont="1" applyBorder="1" applyAlignment="1">
      <alignment horizontal="left" vertical="center"/>
      <protection/>
    </xf>
    <xf numFmtId="49" fontId="2" fillId="0" borderId="13" xfId="56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56" applyFont="1" applyBorder="1" applyAlignment="1">
      <alignment horizontal="left" vertical="center"/>
      <protection/>
    </xf>
    <xf numFmtId="49" fontId="5" fillId="0" borderId="13" xfId="56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164" fontId="12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" fillId="0" borderId="24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24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24" borderId="14" xfId="52" applyFont="1" applyFill="1" applyBorder="1" applyAlignment="1">
      <alignment horizontal="left" vertical="center" wrapText="1"/>
    </xf>
    <xf numFmtId="49" fontId="2" fillId="24" borderId="14" xfId="5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140625" style="1" customWidth="1"/>
    <col min="2" max="2" width="28.28125" style="1" customWidth="1"/>
    <col min="3" max="3" width="14.00390625" style="2" customWidth="1"/>
    <col min="4" max="5" width="5.57421875" style="2" customWidth="1"/>
    <col min="6" max="6" width="5.7109375" style="2" customWidth="1"/>
    <col min="7" max="7" width="6.28125" style="2" customWidth="1"/>
    <col min="8" max="8" width="7.57421875" style="2" customWidth="1"/>
    <col min="9" max="9" width="6.7109375" style="2" customWidth="1"/>
    <col min="10" max="10" width="7.00390625" style="1" customWidth="1"/>
    <col min="11" max="11" width="7.28125" style="1" customWidth="1"/>
    <col min="12" max="16384" width="9.140625" style="1" customWidth="1"/>
  </cols>
  <sheetData>
    <row r="1" spans="1:10" ht="16.5" customHeight="1">
      <c r="A1" s="110" t="s">
        <v>112</v>
      </c>
      <c r="B1" s="110"/>
      <c r="C1" s="6"/>
      <c r="D1" s="6"/>
      <c r="E1" s="6"/>
      <c r="F1" s="6"/>
      <c r="G1" s="6"/>
      <c r="H1" s="6"/>
      <c r="I1" s="6"/>
      <c r="J1" s="7"/>
    </row>
    <row r="2" spans="1:10" ht="15.75" customHeight="1" thickBot="1">
      <c r="A2" s="111" t="s">
        <v>429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s="40" customFormat="1" ht="18" customHeight="1" thickTop="1">
      <c r="A3" s="86" t="s">
        <v>109</v>
      </c>
      <c r="B3" s="87" t="s">
        <v>110</v>
      </c>
      <c r="C3" s="87" t="s">
        <v>111</v>
      </c>
      <c r="D3" s="87" t="s">
        <v>108</v>
      </c>
      <c r="E3" s="88" t="s">
        <v>410</v>
      </c>
      <c r="F3" s="88" t="s">
        <v>411</v>
      </c>
      <c r="G3" s="88" t="s">
        <v>412</v>
      </c>
      <c r="H3" s="88" t="s">
        <v>413</v>
      </c>
      <c r="I3" s="88" t="s">
        <v>422</v>
      </c>
      <c r="J3" s="87" t="s">
        <v>430</v>
      </c>
      <c r="K3" s="85" t="s">
        <v>428</v>
      </c>
    </row>
    <row r="4" spans="1:11" s="3" customFormat="1" ht="12.75" customHeight="1">
      <c r="A4" s="8">
        <v>4</v>
      </c>
      <c r="B4" s="9" t="s">
        <v>14</v>
      </c>
      <c r="C4" s="10" t="s">
        <v>15</v>
      </c>
      <c r="D4" s="11" t="s">
        <v>168</v>
      </c>
      <c r="E4" s="24">
        <v>9.8</v>
      </c>
      <c r="F4" s="24">
        <v>8.5</v>
      </c>
      <c r="G4" s="24">
        <v>9.6</v>
      </c>
      <c r="H4" s="24">
        <f>ROUND(G4+F4*2+E4*2,1)</f>
        <v>46.2</v>
      </c>
      <c r="I4" s="25">
        <f>RANK(H4,$H$4:$H$60,0)</f>
        <v>1</v>
      </c>
      <c r="J4" s="91">
        <v>1</v>
      </c>
      <c r="K4" s="98">
        <f>I4-J4</f>
        <v>0</v>
      </c>
    </row>
    <row r="5" spans="1:11" ht="12.75" customHeight="1">
      <c r="A5" s="12">
        <v>9</v>
      </c>
      <c r="B5" s="13" t="s">
        <v>42</v>
      </c>
      <c r="C5" s="14" t="s">
        <v>43</v>
      </c>
      <c r="D5" s="15" t="s">
        <v>168</v>
      </c>
      <c r="E5" s="28">
        <v>8</v>
      </c>
      <c r="F5" s="28">
        <v>7.8</v>
      </c>
      <c r="G5" s="28">
        <v>8.9</v>
      </c>
      <c r="H5" s="28">
        <f>ROUND(G5+F5*2+E5*2,1)</f>
        <v>40.5</v>
      </c>
      <c r="I5" s="29">
        <f>RANK(H5,$H$4:$H$60,0)</f>
        <v>2</v>
      </c>
      <c r="J5" s="27">
        <v>6</v>
      </c>
      <c r="K5" s="99">
        <f>J5-I5</f>
        <v>4</v>
      </c>
    </row>
    <row r="6" spans="1:11" ht="12.75" customHeight="1">
      <c r="A6" s="12">
        <v>2</v>
      </c>
      <c r="B6" s="13" t="s">
        <v>4</v>
      </c>
      <c r="C6" s="14" t="s">
        <v>5</v>
      </c>
      <c r="D6" s="15" t="s">
        <v>168</v>
      </c>
      <c r="E6" s="28">
        <v>7.5</v>
      </c>
      <c r="F6" s="28">
        <v>8</v>
      </c>
      <c r="G6" s="28">
        <v>8.8</v>
      </c>
      <c r="H6" s="28">
        <f>ROUND(G6+F6*2+E6*2,1)</f>
        <v>39.8</v>
      </c>
      <c r="I6" s="29">
        <f>RANK(H6,$H$4:$H$60,0)</f>
        <v>3</v>
      </c>
      <c r="J6" s="91">
        <v>21</v>
      </c>
      <c r="K6" s="99">
        <f>J6-I6</f>
        <v>18</v>
      </c>
    </row>
    <row r="7" spans="1:11" ht="12.75" customHeight="1">
      <c r="A7" s="12">
        <v>27</v>
      </c>
      <c r="B7" s="13" t="s">
        <v>98</v>
      </c>
      <c r="C7" s="14" t="s">
        <v>99</v>
      </c>
      <c r="D7" s="15" t="s">
        <v>168</v>
      </c>
      <c r="E7" s="28">
        <v>7.5</v>
      </c>
      <c r="F7" s="28">
        <v>7.3</v>
      </c>
      <c r="G7" s="28">
        <v>8.8</v>
      </c>
      <c r="H7" s="28">
        <f>ROUND(G7+F7*2+E7*2,1)</f>
        <v>38.4</v>
      </c>
      <c r="I7" s="29">
        <f>RANK(H7,$H$4:$H$60,0)</f>
        <v>4</v>
      </c>
      <c r="J7" s="27">
        <v>5</v>
      </c>
      <c r="K7" s="99">
        <f>J7-I7</f>
        <v>1</v>
      </c>
    </row>
    <row r="8" spans="1:11" ht="12.75" customHeight="1">
      <c r="A8" s="12">
        <v>31</v>
      </c>
      <c r="B8" s="19" t="s">
        <v>6</v>
      </c>
      <c r="C8" s="20" t="s">
        <v>414</v>
      </c>
      <c r="D8" s="15" t="s">
        <v>229</v>
      </c>
      <c r="E8" s="28">
        <v>8</v>
      </c>
      <c r="F8" s="28">
        <v>6.5</v>
      </c>
      <c r="G8" s="28">
        <v>8.8</v>
      </c>
      <c r="H8" s="28">
        <f>ROUND(G8+F8*2+E8*2,1)</f>
        <v>37.8</v>
      </c>
      <c r="I8" s="29">
        <f>RANK(H8,$H$4:$H$60,0)</f>
        <v>5</v>
      </c>
      <c r="J8" s="91">
        <v>4</v>
      </c>
      <c r="K8" s="99">
        <f>J8-I8</f>
        <v>-1</v>
      </c>
    </row>
    <row r="9" spans="1:11" ht="12.75" customHeight="1">
      <c r="A9" s="12">
        <v>28</v>
      </c>
      <c r="B9" s="13" t="s">
        <v>100</v>
      </c>
      <c r="C9" s="14" t="s">
        <v>101</v>
      </c>
      <c r="D9" s="15" t="s">
        <v>168</v>
      </c>
      <c r="E9" s="28">
        <v>6.5</v>
      </c>
      <c r="F9" s="28">
        <v>7.8</v>
      </c>
      <c r="G9" s="28">
        <v>9</v>
      </c>
      <c r="H9" s="28">
        <f>ROUND(G9+F9*2+E9*2,1)</f>
        <v>37.6</v>
      </c>
      <c r="I9" s="29">
        <f>RANK(H9,$H$4:$H$60,0)</f>
        <v>6</v>
      </c>
      <c r="J9" s="27">
        <v>2</v>
      </c>
      <c r="K9" s="99">
        <f>J9-I9</f>
        <v>-4</v>
      </c>
    </row>
    <row r="10" spans="1:11" ht="12.75" customHeight="1">
      <c r="A10" s="12">
        <v>17</v>
      </c>
      <c r="B10" s="13" t="s">
        <v>73</v>
      </c>
      <c r="C10" s="14" t="s">
        <v>74</v>
      </c>
      <c r="D10" s="15" t="s">
        <v>168</v>
      </c>
      <c r="E10" s="28">
        <v>7.5</v>
      </c>
      <c r="F10" s="28">
        <v>6.8</v>
      </c>
      <c r="G10" s="28">
        <v>8.3</v>
      </c>
      <c r="H10" s="28">
        <f>ROUND(G10+F10*2+E10*2,1)</f>
        <v>36.9</v>
      </c>
      <c r="I10" s="29">
        <f>RANK(H10,$H$4:$H$60,0)</f>
        <v>7</v>
      </c>
      <c r="J10" s="91">
        <v>10</v>
      </c>
      <c r="K10" s="99">
        <f>J10-I10</f>
        <v>3</v>
      </c>
    </row>
    <row r="11" spans="1:11" ht="12.75" customHeight="1">
      <c r="A11" s="12">
        <v>3</v>
      </c>
      <c r="B11" s="13" t="s">
        <v>6</v>
      </c>
      <c r="C11" s="14" t="s">
        <v>7</v>
      </c>
      <c r="D11" s="15" t="s">
        <v>168</v>
      </c>
      <c r="E11" s="28">
        <v>7</v>
      </c>
      <c r="F11" s="28">
        <v>7.8</v>
      </c>
      <c r="G11" s="28">
        <v>7.3</v>
      </c>
      <c r="H11" s="28">
        <f>ROUND(G11+F11*2+E11*2,1)</f>
        <v>36.9</v>
      </c>
      <c r="I11" s="29">
        <f>RANK(H11,$H$4:$H$60,0)</f>
        <v>7</v>
      </c>
      <c r="J11" s="27">
        <v>17</v>
      </c>
      <c r="K11" s="99">
        <f>J11-I11</f>
        <v>10</v>
      </c>
    </row>
    <row r="12" spans="1:11" ht="12.75" customHeight="1">
      <c r="A12" s="12">
        <v>29</v>
      </c>
      <c r="B12" s="13" t="s">
        <v>107</v>
      </c>
      <c r="C12" s="14" t="s">
        <v>53</v>
      </c>
      <c r="D12" s="15" t="s">
        <v>168</v>
      </c>
      <c r="E12" s="28">
        <v>7</v>
      </c>
      <c r="F12" s="28">
        <v>7.8</v>
      </c>
      <c r="G12" s="28">
        <v>7.2</v>
      </c>
      <c r="H12" s="28">
        <f>ROUND(G12+F12*2+E12*2,1)</f>
        <v>36.8</v>
      </c>
      <c r="I12" s="29">
        <f>RANK(H12,$H$4:$H$60,0)</f>
        <v>9</v>
      </c>
      <c r="J12" s="91">
        <v>15</v>
      </c>
      <c r="K12" s="99">
        <f>J12-I12</f>
        <v>6</v>
      </c>
    </row>
    <row r="13" spans="1:11" ht="12.75" customHeight="1">
      <c r="A13" s="12">
        <v>13</v>
      </c>
      <c r="B13" s="13" t="s">
        <v>56</v>
      </c>
      <c r="C13" s="14" t="s">
        <v>57</v>
      </c>
      <c r="D13" s="15" t="s">
        <v>168</v>
      </c>
      <c r="E13" s="28">
        <v>7.5</v>
      </c>
      <c r="F13" s="28">
        <v>6.3</v>
      </c>
      <c r="G13" s="28">
        <v>8.8</v>
      </c>
      <c r="H13" s="28">
        <f>ROUND(G13+F13*2+E13*2,1)</f>
        <v>36.4</v>
      </c>
      <c r="I13" s="29">
        <f>RANK(H13,$H$4:$H$60,0)</f>
        <v>10</v>
      </c>
      <c r="J13" s="27">
        <v>9</v>
      </c>
      <c r="K13" s="99">
        <f>J13-I13</f>
        <v>-1</v>
      </c>
    </row>
    <row r="14" spans="1:11" ht="12.75" customHeight="1">
      <c r="A14" s="12">
        <v>19</v>
      </c>
      <c r="B14" s="13" t="s">
        <v>79</v>
      </c>
      <c r="C14" s="14" t="s">
        <v>80</v>
      </c>
      <c r="D14" s="15" t="s">
        <v>168</v>
      </c>
      <c r="E14" s="28">
        <v>7.5</v>
      </c>
      <c r="F14" s="28">
        <v>5.8</v>
      </c>
      <c r="G14" s="28">
        <v>8.8</v>
      </c>
      <c r="H14" s="28">
        <f>ROUND(G14+F14*2+E14*2,1)</f>
        <v>35.4</v>
      </c>
      <c r="I14" s="29">
        <f>RANK(H14,$H$4:$H$60,0)</f>
        <v>11</v>
      </c>
      <c r="J14" s="91">
        <v>12</v>
      </c>
      <c r="K14" s="99">
        <f>J14-I14</f>
        <v>1</v>
      </c>
    </row>
    <row r="15" spans="1:11" ht="12.75" customHeight="1">
      <c r="A15" s="12">
        <v>15</v>
      </c>
      <c r="B15" s="13" t="s">
        <v>60</v>
      </c>
      <c r="C15" s="14" t="s">
        <v>31</v>
      </c>
      <c r="D15" s="15" t="s">
        <v>168</v>
      </c>
      <c r="E15" s="28">
        <v>6.5</v>
      </c>
      <c r="F15" s="28">
        <v>7.3</v>
      </c>
      <c r="G15" s="28">
        <v>7.6</v>
      </c>
      <c r="H15" s="28">
        <f>ROUND(G15+F15*2+E15*2,1)</f>
        <v>35.2</v>
      </c>
      <c r="I15" s="29">
        <f>RANK(H15,$H$4:$H$60,0)</f>
        <v>12</v>
      </c>
      <c r="J15" s="27">
        <v>3</v>
      </c>
      <c r="K15" s="99">
        <f>J15-I15</f>
        <v>-9</v>
      </c>
    </row>
    <row r="16" spans="1:11" ht="12.75" customHeight="1">
      <c r="A16" s="12">
        <v>1</v>
      </c>
      <c r="B16" s="13" t="s">
        <v>0</v>
      </c>
      <c r="C16" s="14" t="s">
        <v>1</v>
      </c>
      <c r="D16" s="15" t="s">
        <v>168</v>
      </c>
      <c r="E16" s="28">
        <v>7</v>
      </c>
      <c r="F16" s="28">
        <v>6.8</v>
      </c>
      <c r="G16" s="28">
        <v>6.9</v>
      </c>
      <c r="H16" s="28">
        <f>ROUND(G16+F16*2+E16*2,1)</f>
        <v>34.5</v>
      </c>
      <c r="I16" s="29">
        <f>RANK(H16,$H$4:$H$60,0)</f>
        <v>13</v>
      </c>
      <c r="J16" s="91">
        <v>10</v>
      </c>
      <c r="K16" s="99">
        <f>J16-I16</f>
        <v>-3</v>
      </c>
    </row>
    <row r="17" spans="1:11" ht="12.75" customHeight="1">
      <c r="A17" s="12">
        <v>21</v>
      </c>
      <c r="B17" s="17" t="s">
        <v>83</v>
      </c>
      <c r="C17" s="18" t="s">
        <v>45</v>
      </c>
      <c r="D17" s="15" t="s">
        <v>168</v>
      </c>
      <c r="E17" s="28">
        <v>6.5</v>
      </c>
      <c r="F17" s="28">
        <v>6.3</v>
      </c>
      <c r="G17" s="28">
        <v>8.7</v>
      </c>
      <c r="H17" s="28">
        <f>ROUND(G17+F17*2+E17*2,1)</f>
        <v>34.3</v>
      </c>
      <c r="I17" s="29">
        <f>RANK(H17,$H$4:$H$60,0)</f>
        <v>14</v>
      </c>
      <c r="J17" s="27">
        <v>8</v>
      </c>
      <c r="K17" s="99">
        <f>J17-I17</f>
        <v>-6</v>
      </c>
    </row>
    <row r="18" spans="1:11" ht="12.75" customHeight="1">
      <c r="A18" s="12">
        <v>48</v>
      </c>
      <c r="B18" s="13" t="s">
        <v>63</v>
      </c>
      <c r="C18" s="14" t="s">
        <v>64</v>
      </c>
      <c r="D18" s="15" t="s">
        <v>229</v>
      </c>
      <c r="E18" s="28">
        <v>7.3</v>
      </c>
      <c r="F18" s="28">
        <v>6.5</v>
      </c>
      <c r="G18" s="28">
        <v>6.6</v>
      </c>
      <c r="H18" s="28">
        <f>ROUND(G18+F18*2+E18*2,1)</f>
        <v>34.2</v>
      </c>
      <c r="I18" s="29">
        <f>RANK(H18,$H$4:$H$60,0)</f>
        <v>15</v>
      </c>
      <c r="J18" s="91">
        <v>35</v>
      </c>
      <c r="K18" s="99">
        <f>J18-I18</f>
        <v>20</v>
      </c>
    </row>
    <row r="19" spans="1:11" ht="12.75" customHeight="1">
      <c r="A19" s="12">
        <v>52</v>
      </c>
      <c r="B19" s="13" t="s">
        <v>77</v>
      </c>
      <c r="C19" s="14" t="s">
        <v>78</v>
      </c>
      <c r="D19" s="15" t="s">
        <v>229</v>
      </c>
      <c r="E19" s="28">
        <v>7.5</v>
      </c>
      <c r="F19" s="28">
        <v>5.8</v>
      </c>
      <c r="G19" s="28">
        <v>6.6</v>
      </c>
      <c r="H19" s="28">
        <f>ROUND(G19+F19*2+E19*2,1)</f>
        <v>33.2</v>
      </c>
      <c r="I19" s="29">
        <f>RANK(H19,$H$4:$H$60,0)</f>
        <v>16</v>
      </c>
      <c r="J19" s="27">
        <v>14</v>
      </c>
      <c r="K19" s="99">
        <f>J19-I19</f>
        <v>-2</v>
      </c>
    </row>
    <row r="20" spans="1:11" ht="12.75" customHeight="1">
      <c r="A20" s="12">
        <v>18</v>
      </c>
      <c r="B20" s="13" t="s">
        <v>75</v>
      </c>
      <c r="C20" s="14" t="s">
        <v>76</v>
      </c>
      <c r="D20" s="15" t="s">
        <v>168</v>
      </c>
      <c r="E20" s="28">
        <v>8.5</v>
      </c>
      <c r="F20" s="28">
        <v>4.3</v>
      </c>
      <c r="G20" s="28">
        <v>7.4</v>
      </c>
      <c r="H20" s="28">
        <f>ROUND(G20+F20*2+E20*2,1)</f>
        <v>33</v>
      </c>
      <c r="I20" s="29">
        <f>RANK(H20,$H$4:$H$60,0)</f>
        <v>17</v>
      </c>
      <c r="J20" s="91">
        <v>13</v>
      </c>
      <c r="K20" s="99">
        <f>J20-I20</f>
        <v>-4</v>
      </c>
    </row>
    <row r="21" spans="1:11" ht="12.75" customHeight="1">
      <c r="A21" s="12">
        <v>47</v>
      </c>
      <c r="B21" s="13" t="s">
        <v>61</v>
      </c>
      <c r="C21" s="14" t="s">
        <v>62</v>
      </c>
      <c r="D21" s="15" t="s">
        <v>229</v>
      </c>
      <c r="E21" s="28">
        <v>7.5</v>
      </c>
      <c r="F21" s="28">
        <v>5.8</v>
      </c>
      <c r="G21" s="28">
        <v>6.3</v>
      </c>
      <c r="H21" s="28">
        <f>ROUND(G21+F21*2+E21*2,1)</f>
        <v>32.9</v>
      </c>
      <c r="I21" s="29">
        <f>RANK(H21,$H$4:$H$60,0)</f>
        <v>18</v>
      </c>
      <c r="J21" s="27">
        <v>27</v>
      </c>
      <c r="K21" s="99">
        <f>J21-I21</f>
        <v>9</v>
      </c>
    </row>
    <row r="22" spans="1:11" ht="12.75" customHeight="1">
      <c r="A22" s="12">
        <v>7</v>
      </c>
      <c r="B22" s="13" t="s">
        <v>38</v>
      </c>
      <c r="C22" s="14" t="s">
        <v>39</v>
      </c>
      <c r="D22" s="15" t="s">
        <v>168</v>
      </c>
      <c r="E22" s="28">
        <v>5.5</v>
      </c>
      <c r="F22" s="28">
        <v>6.8</v>
      </c>
      <c r="G22" s="28">
        <v>8.1</v>
      </c>
      <c r="H22" s="28">
        <f>ROUND(G22+F22*2+E22*2,1)</f>
        <v>32.7</v>
      </c>
      <c r="I22" s="29">
        <f>RANK(H22,$H$4:$H$60,0)</f>
        <v>19</v>
      </c>
      <c r="J22" s="91">
        <v>29</v>
      </c>
      <c r="K22" s="99">
        <f>J22-I22</f>
        <v>10</v>
      </c>
    </row>
    <row r="23" spans="1:11" ht="12.75" customHeight="1">
      <c r="A23" s="12">
        <v>6</v>
      </c>
      <c r="B23" s="13" t="s">
        <v>32</v>
      </c>
      <c r="C23" s="14" t="s">
        <v>33</v>
      </c>
      <c r="D23" s="15" t="s">
        <v>168</v>
      </c>
      <c r="E23" s="28">
        <v>7</v>
      </c>
      <c r="F23" s="28">
        <v>5.8</v>
      </c>
      <c r="G23" s="28">
        <v>6.6</v>
      </c>
      <c r="H23" s="28">
        <f>ROUND(G23+F23*2+E23*2,1)</f>
        <v>32.2</v>
      </c>
      <c r="I23" s="29">
        <f>RANK(H23,$H$4:$H$60,0)</f>
        <v>20</v>
      </c>
      <c r="J23" s="27">
        <v>22</v>
      </c>
      <c r="K23" s="99">
        <f>J23-I23</f>
        <v>2</v>
      </c>
    </row>
    <row r="24" spans="1:11" ht="12.75" customHeight="1">
      <c r="A24" s="12">
        <v>24</v>
      </c>
      <c r="B24" s="13" t="s">
        <v>92</v>
      </c>
      <c r="C24" s="14" t="s">
        <v>93</v>
      </c>
      <c r="D24" s="15" t="s">
        <v>168</v>
      </c>
      <c r="E24" s="28">
        <v>6</v>
      </c>
      <c r="F24" s="28">
        <v>6.8</v>
      </c>
      <c r="G24" s="28">
        <v>6.5</v>
      </c>
      <c r="H24" s="28">
        <f>ROUND(G24+F24*2+E24*2,1)</f>
        <v>32.1</v>
      </c>
      <c r="I24" s="29">
        <f>RANK(H24,$H$4:$H$60,0)</f>
        <v>21</v>
      </c>
      <c r="J24" s="91">
        <v>16</v>
      </c>
      <c r="K24" s="99">
        <f>J24-I24</f>
        <v>-5</v>
      </c>
    </row>
    <row r="25" spans="1:11" ht="12.75" customHeight="1">
      <c r="A25" s="12">
        <v>25</v>
      </c>
      <c r="B25" s="17" t="s">
        <v>94</v>
      </c>
      <c r="C25" s="18" t="s">
        <v>95</v>
      </c>
      <c r="D25" s="15" t="s">
        <v>168</v>
      </c>
      <c r="E25" s="28">
        <v>6.5</v>
      </c>
      <c r="F25" s="28">
        <v>6.3</v>
      </c>
      <c r="G25" s="28">
        <v>6.1</v>
      </c>
      <c r="H25" s="28">
        <f>ROUND(G25+F25*2+E25*2,1)</f>
        <v>31.7</v>
      </c>
      <c r="I25" s="29">
        <f>RANK(H25,$H$4:$H$60,0)</f>
        <v>22</v>
      </c>
      <c r="J25" s="27">
        <v>7</v>
      </c>
      <c r="K25" s="99">
        <f>J25-I25</f>
        <v>-15</v>
      </c>
    </row>
    <row r="26" spans="1:11" ht="12.75" customHeight="1">
      <c r="A26" s="12">
        <v>14</v>
      </c>
      <c r="B26" s="13" t="s">
        <v>58</v>
      </c>
      <c r="C26" s="14" t="s">
        <v>59</v>
      </c>
      <c r="D26" s="15" t="s">
        <v>168</v>
      </c>
      <c r="E26" s="28">
        <v>6.5</v>
      </c>
      <c r="F26" s="28">
        <v>6.8</v>
      </c>
      <c r="G26" s="28">
        <v>4.6</v>
      </c>
      <c r="H26" s="28">
        <f>ROUND(G26+F26*2+E26*2,1)</f>
        <v>31.2</v>
      </c>
      <c r="I26" s="29">
        <f>RANK(H26,$H$4:$H$60,0)</f>
        <v>23</v>
      </c>
      <c r="J26" s="91">
        <v>18</v>
      </c>
      <c r="K26" s="99">
        <f>J26-I26</f>
        <v>-5</v>
      </c>
    </row>
    <row r="27" spans="1:11" ht="12.75" customHeight="1">
      <c r="A27" s="12">
        <v>51</v>
      </c>
      <c r="B27" s="13" t="s">
        <v>71</v>
      </c>
      <c r="C27" s="14" t="s">
        <v>72</v>
      </c>
      <c r="D27" s="15" t="s">
        <v>229</v>
      </c>
      <c r="E27" s="28">
        <v>5</v>
      </c>
      <c r="F27" s="28">
        <v>6.5</v>
      </c>
      <c r="G27" s="28">
        <v>7.8</v>
      </c>
      <c r="H27" s="28">
        <f>ROUND(G27+F27*2+E27*2,1)</f>
        <v>30.8</v>
      </c>
      <c r="I27" s="29">
        <f>RANK(H27,$H$4:$H$60,0)</f>
        <v>24</v>
      </c>
      <c r="J27" s="27">
        <v>31</v>
      </c>
      <c r="K27" s="99">
        <f>J27-I27</f>
        <v>7</v>
      </c>
    </row>
    <row r="28" spans="1:11" ht="12.75" customHeight="1">
      <c r="A28" s="12">
        <v>30</v>
      </c>
      <c r="B28" s="17" t="s">
        <v>2</v>
      </c>
      <c r="C28" s="18" t="s">
        <v>3</v>
      </c>
      <c r="D28" s="15" t="s">
        <v>229</v>
      </c>
      <c r="E28" s="28">
        <v>5.3</v>
      </c>
      <c r="F28" s="28">
        <v>6.5</v>
      </c>
      <c r="G28" s="28">
        <v>6.6</v>
      </c>
      <c r="H28" s="28">
        <f>ROUND(G28+F28*2+E28*2,1)</f>
        <v>30.2</v>
      </c>
      <c r="I28" s="29">
        <f>RANK(H28,$H$4:$H$60,0)</f>
        <v>25</v>
      </c>
      <c r="J28" s="91">
        <v>24</v>
      </c>
      <c r="K28" s="99">
        <f>J28-I28</f>
        <v>-1</v>
      </c>
    </row>
    <row r="29" spans="1:11" ht="12.75" customHeight="1">
      <c r="A29" s="12">
        <v>40</v>
      </c>
      <c r="B29" s="17" t="s">
        <v>28</v>
      </c>
      <c r="C29" s="18" t="s">
        <v>29</v>
      </c>
      <c r="D29" s="15" t="s">
        <v>229</v>
      </c>
      <c r="E29" s="28">
        <v>6.5</v>
      </c>
      <c r="F29" s="28">
        <v>7</v>
      </c>
      <c r="G29" s="28">
        <v>3.1</v>
      </c>
      <c r="H29" s="28">
        <f>ROUND(G29+F29*2+E29*2,1)</f>
        <v>30.1</v>
      </c>
      <c r="I29" s="29">
        <f>RANK(H29,$H$4:$H$60,0)</f>
        <v>26</v>
      </c>
      <c r="J29" s="27">
        <v>32</v>
      </c>
      <c r="K29" s="99">
        <f>J29-I29</f>
        <v>6</v>
      </c>
    </row>
    <row r="30" spans="1:11" ht="12.75" customHeight="1">
      <c r="A30" s="51">
        <v>57</v>
      </c>
      <c r="B30" s="52" t="s">
        <v>105</v>
      </c>
      <c r="C30" s="53" t="s">
        <v>106</v>
      </c>
      <c r="D30" s="54" t="s">
        <v>229</v>
      </c>
      <c r="E30" s="28">
        <v>5.5</v>
      </c>
      <c r="F30" s="28">
        <v>7</v>
      </c>
      <c r="G30" s="28">
        <v>5.1</v>
      </c>
      <c r="H30" s="28">
        <f>ROUND(G30+F30*2+E30*2,1)</f>
        <v>30.1</v>
      </c>
      <c r="I30" s="29">
        <f>RANK(H30,$H$4:$H$60,0)</f>
        <v>26</v>
      </c>
      <c r="J30" s="91">
        <v>46</v>
      </c>
      <c r="K30" s="99">
        <f>J30-I30</f>
        <v>20</v>
      </c>
    </row>
    <row r="31" spans="1:11" ht="12.75" customHeight="1">
      <c r="A31" s="12">
        <v>36</v>
      </c>
      <c r="B31" s="17" t="s">
        <v>20</v>
      </c>
      <c r="C31" s="18" t="s">
        <v>21</v>
      </c>
      <c r="D31" s="15" t="s">
        <v>229</v>
      </c>
      <c r="E31" s="28">
        <v>5.8</v>
      </c>
      <c r="F31" s="28">
        <v>6</v>
      </c>
      <c r="G31" s="28">
        <v>5.9</v>
      </c>
      <c r="H31" s="28">
        <f>ROUND(G31+F31*2+E31*2,1)</f>
        <v>29.5</v>
      </c>
      <c r="I31" s="29">
        <f>RANK(H31,$H$4:$H$60,0)</f>
        <v>28</v>
      </c>
      <c r="J31" s="27">
        <v>43</v>
      </c>
      <c r="K31" s="99">
        <f>J31-I31</f>
        <v>15</v>
      </c>
    </row>
    <row r="32" spans="1:11" ht="12.75" customHeight="1">
      <c r="A32" s="12">
        <v>12</v>
      </c>
      <c r="B32" s="13" t="s">
        <v>50</v>
      </c>
      <c r="C32" s="14" t="s">
        <v>51</v>
      </c>
      <c r="D32" s="15" t="s">
        <v>168</v>
      </c>
      <c r="E32" s="28">
        <v>5</v>
      </c>
      <c r="F32" s="28">
        <v>6.3</v>
      </c>
      <c r="G32" s="28">
        <v>5.7</v>
      </c>
      <c r="H32" s="28">
        <f>ROUND(G32+F32*2+E32*2,1)</f>
        <v>28.3</v>
      </c>
      <c r="I32" s="29">
        <f>RANK(H32,$H$4:$H$60,0)</f>
        <v>29</v>
      </c>
      <c r="J32" s="91">
        <v>20</v>
      </c>
      <c r="K32" s="99">
        <f>J32-I32</f>
        <v>-9</v>
      </c>
    </row>
    <row r="33" spans="1:11" ht="12.75" customHeight="1">
      <c r="A33" s="12">
        <v>20</v>
      </c>
      <c r="B33" s="13" t="s">
        <v>81</v>
      </c>
      <c r="C33" s="14" t="s">
        <v>82</v>
      </c>
      <c r="D33" s="15" t="s">
        <v>168</v>
      </c>
      <c r="E33" s="28">
        <v>5</v>
      </c>
      <c r="F33" s="28">
        <v>5.8</v>
      </c>
      <c r="G33" s="28">
        <v>6.4</v>
      </c>
      <c r="H33" s="28">
        <f>ROUND(G33+F33*2+E33*2,1)</f>
        <v>28</v>
      </c>
      <c r="I33" s="29">
        <f>RANK(H33,$H$4:$H$60,0)</f>
        <v>30</v>
      </c>
      <c r="J33" s="27">
        <v>19</v>
      </c>
      <c r="K33" s="99">
        <f>J33-I33</f>
        <v>-11</v>
      </c>
    </row>
    <row r="34" spans="1:11" ht="12.75" customHeight="1">
      <c r="A34" s="12">
        <v>10</v>
      </c>
      <c r="B34" s="13" t="s">
        <v>46</v>
      </c>
      <c r="C34" s="14" t="s">
        <v>47</v>
      </c>
      <c r="D34" s="15" t="s">
        <v>168</v>
      </c>
      <c r="E34" s="28">
        <v>5.5</v>
      </c>
      <c r="F34" s="28">
        <v>5.5</v>
      </c>
      <c r="G34" s="28">
        <v>5</v>
      </c>
      <c r="H34" s="28">
        <f>ROUND(G34+F34*2+E34*2,1)</f>
        <v>27</v>
      </c>
      <c r="I34" s="29">
        <f>RANK(H34,$H$4:$H$60,0)</f>
        <v>31</v>
      </c>
      <c r="J34" s="91">
        <v>40</v>
      </c>
      <c r="K34" s="99">
        <f>J34-I34</f>
        <v>9</v>
      </c>
    </row>
    <row r="35" spans="1:11" ht="12.75" customHeight="1">
      <c r="A35" s="12">
        <v>56</v>
      </c>
      <c r="B35" s="17" t="s">
        <v>103</v>
      </c>
      <c r="C35" s="18" t="s">
        <v>104</v>
      </c>
      <c r="D35" s="15" t="s">
        <v>229</v>
      </c>
      <c r="E35" s="28">
        <v>5.3</v>
      </c>
      <c r="F35" s="28">
        <v>5.5</v>
      </c>
      <c r="G35" s="28">
        <v>4.7</v>
      </c>
      <c r="H35" s="28">
        <f>ROUND(G35+F35*2+E35*2,1)</f>
        <v>26.3</v>
      </c>
      <c r="I35" s="29">
        <f>RANK(H35,$H$4:$H$60,0)</f>
        <v>32</v>
      </c>
      <c r="J35" s="27">
        <v>38</v>
      </c>
      <c r="K35" s="99">
        <f>J35-I35</f>
        <v>6</v>
      </c>
    </row>
    <row r="36" spans="1:11" ht="12.75" customHeight="1">
      <c r="A36" s="12">
        <v>8</v>
      </c>
      <c r="B36" s="17" t="s">
        <v>40</v>
      </c>
      <c r="C36" s="18" t="s">
        <v>41</v>
      </c>
      <c r="D36" s="15" t="s">
        <v>168</v>
      </c>
      <c r="E36" s="28">
        <v>5</v>
      </c>
      <c r="F36" s="28">
        <v>5.5</v>
      </c>
      <c r="G36" s="28">
        <v>5</v>
      </c>
      <c r="H36" s="28">
        <f>ROUND(G36+F36*2+E36*2,1)</f>
        <v>26</v>
      </c>
      <c r="I36" s="29">
        <f>RANK(H36,$H$4:$H$60,0)</f>
        <v>33</v>
      </c>
      <c r="J36" s="91">
        <v>34</v>
      </c>
      <c r="K36" s="99">
        <f>J36-I36</f>
        <v>1</v>
      </c>
    </row>
    <row r="37" spans="1:11" ht="12.75" customHeight="1">
      <c r="A37" s="12">
        <v>23</v>
      </c>
      <c r="B37" s="13" t="s">
        <v>88</v>
      </c>
      <c r="C37" s="14" t="s">
        <v>89</v>
      </c>
      <c r="D37" s="15" t="s">
        <v>168</v>
      </c>
      <c r="E37" s="28">
        <v>3</v>
      </c>
      <c r="F37" s="28">
        <v>7.3</v>
      </c>
      <c r="G37" s="28">
        <v>5.3</v>
      </c>
      <c r="H37" s="28">
        <f>ROUND(G37+F37*2+E37*2,1)</f>
        <v>25.9</v>
      </c>
      <c r="I37" s="29">
        <f>RANK(H37,$H$4:$H$60,0)</f>
        <v>34</v>
      </c>
      <c r="J37" s="27">
        <v>23</v>
      </c>
      <c r="K37" s="99">
        <f>J37-I37</f>
        <v>-11</v>
      </c>
    </row>
    <row r="38" spans="1:11" ht="12.75" customHeight="1">
      <c r="A38" s="12">
        <v>26</v>
      </c>
      <c r="B38" s="17" t="s">
        <v>96</v>
      </c>
      <c r="C38" s="18" t="s">
        <v>97</v>
      </c>
      <c r="D38" s="15" t="s">
        <v>168</v>
      </c>
      <c r="E38" s="28">
        <v>5.5</v>
      </c>
      <c r="F38" s="28">
        <v>4.3</v>
      </c>
      <c r="G38" s="28">
        <v>5</v>
      </c>
      <c r="H38" s="28">
        <f>ROUND(G38+F38*2+E38*2,1)</f>
        <v>24.6</v>
      </c>
      <c r="I38" s="29">
        <f>RANK(H38,$H$4:$H$60,0)</f>
        <v>35</v>
      </c>
      <c r="J38" s="91">
        <v>25</v>
      </c>
      <c r="K38" s="99">
        <f>J38-I38</f>
        <v>-10</v>
      </c>
    </row>
    <row r="39" spans="1:11" ht="12.75" customHeight="1">
      <c r="A39" s="12">
        <v>46</v>
      </c>
      <c r="B39" s="17" t="s">
        <v>54</v>
      </c>
      <c r="C39" s="18" t="s">
        <v>55</v>
      </c>
      <c r="D39" s="15" t="s">
        <v>229</v>
      </c>
      <c r="E39" s="28">
        <v>5</v>
      </c>
      <c r="F39" s="28">
        <v>5.5</v>
      </c>
      <c r="G39" s="28">
        <v>3.5</v>
      </c>
      <c r="H39" s="28">
        <f>ROUND(G39+F39*2+E39*2,1)</f>
        <v>24.5</v>
      </c>
      <c r="I39" s="29">
        <f>RANK(H39,$H$4:$H$60,0)</f>
        <v>36</v>
      </c>
      <c r="J39" s="27">
        <v>26</v>
      </c>
      <c r="K39" s="99">
        <f>J39-I39</f>
        <v>-10</v>
      </c>
    </row>
    <row r="40" spans="1:11" ht="12.75" customHeight="1">
      <c r="A40" s="12">
        <v>11</v>
      </c>
      <c r="B40" s="13" t="s">
        <v>48</v>
      </c>
      <c r="C40" s="14" t="s">
        <v>49</v>
      </c>
      <c r="D40" s="15" t="s">
        <v>168</v>
      </c>
      <c r="E40" s="28">
        <v>4</v>
      </c>
      <c r="F40" s="28">
        <v>5.8</v>
      </c>
      <c r="G40" s="28">
        <v>4.6</v>
      </c>
      <c r="H40" s="28">
        <f>ROUND(G40+F40*2+E40*2,1)</f>
        <v>24.2</v>
      </c>
      <c r="I40" s="29">
        <f>RANK(H40,$H$4:$H$60,0)</f>
        <v>37</v>
      </c>
      <c r="J40" s="91">
        <v>28</v>
      </c>
      <c r="K40" s="99">
        <f>J40-I40</f>
        <v>-9</v>
      </c>
    </row>
    <row r="41" spans="1:11" ht="12.75" customHeight="1">
      <c r="A41" s="12">
        <v>50</v>
      </c>
      <c r="B41" s="13" t="s">
        <v>69</v>
      </c>
      <c r="C41" s="14" t="s">
        <v>70</v>
      </c>
      <c r="D41" s="15" t="s">
        <v>229</v>
      </c>
      <c r="E41" s="28">
        <v>6</v>
      </c>
      <c r="F41" s="28">
        <v>3</v>
      </c>
      <c r="G41" s="28">
        <v>4.4</v>
      </c>
      <c r="H41" s="28">
        <f>ROUND(G41+F41*2+E41*2,1)</f>
        <v>22.4</v>
      </c>
      <c r="I41" s="29">
        <f>RANK(H41,$H$4:$H$60,0)</f>
        <v>38</v>
      </c>
      <c r="J41" s="27">
        <v>41</v>
      </c>
      <c r="K41" s="99">
        <f>J41-I41</f>
        <v>3</v>
      </c>
    </row>
    <row r="42" spans="1:11" ht="12.75" customHeight="1">
      <c r="A42" s="12">
        <v>45</v>
      </c>
      <c r="B42" s="17" t="s">
        <v>52</v>
      </c>
      <c r="C42" s="18" t="s">
        <v>53</v>
      </c>
      <c r="D42" s="15" t="s">
        <v>229</v>
      </c>
      <c r="E42" s="28">
        <v>5.3</v>
      </c>
      <c r="F42" s="28">
        <v>4.5</v>
      </c>
      <c r="G42" s="28">
        <v>2.8</v>
      </c>
      <c r="H42" s="28">
        <f>ROUND(G42+F42*2+E42*2,1)</f>
        <v>22.4</v>
      </c>
      <c r="I42" s="29">
        <f>RANK(H42,$H$4:$H$60,0)</f>
        <v>38</v>
      </c>
      <c r="J42" s="91">
        <v>37</v>
      </c>
      <c r="K42" s="99">
        <f>J42-I42</f>
        <v>-1</v>
      </c>
    </row>
    <row r="43" spans="1:11" ht="12.75" customHeight="1">
      <c r="A43" s="12">
        <v>16</v>
      </c>
      <c r="B43" s="17" t="s">
        <v>67</v>
      </c>
      <c r="C43" s="18" t="s">
        <v>68</v>
      </c>
      <c r="D43" s="15" t="s">
        <v>168</v>
      </c>
      <c r="E43" s="28">
        <v>5</v>
      </c>
      <c r="F43" s="28">
        <v>5</v>
      </c>
      <c r="G43" s="28">
        <v>2.3</v>
      </c>
      <c r="H43" s="28">
        <f>ROUND(G43+F43*2+E43*2,1)</f>
        <v>22.3</v>
      </c>
      <c r="I43" s="29">
        <f>RANK(H43,$H$4:$H$60,0)</f>
        <v>40</v>
      </c>
      <c r="J43" s="27">
        <v>36</v>
      </c>
      <c r="K43" s="99">
        <f>J43-I43</f>
        <v>-4</v>
      </c>
    </row>
    <row r="44" spans="1:11" ht="12.75" customHeight="1">
      <c r="A44" s="12">
        <v>22</v>
      </c>
      <c r="B44" s="13" t="s">
        <v>84</v>
      </c>
      <c r="C44" s="14" t="s">
        <v>85</v>
      </c>
      <c r="D44" s="15" t="s">
        <v>168</v>
      </c>
      <c r="E44" s="28">
        <v>3.5</v>
      </c>
      <c r="F44" s="28">
        <v>5.3</v>
      </c>
      <c r="G44" s="28">
        <v>4.6</v>
      </c>
      <c r="H44" s="28">
        <f>ROUND(G44+F44*2+E44*2,1)</f>
        <v>22.2</v>
      </c>
      <c r="I44" s="29">
        <f>RANK(H44,$H$4:$H$60,0)</f>
        <v>41</v>
      </c>
      <c r="J44" s="91">
        <v>33</v>
      </c>
      <c r="K44" s="99">
        <f>J44-I44</f>
        <v>-8</v>
      </c>
    </row>
    <row r="45" spans="1:11" ht="12.75" customHeight="1">
      <c r="A45" s="12">
        <v>39</v>
      </c>
      <c r="B45" s="17" t="s">
        <v>26</v>
      </c>
      <c r="C45" s="18" t="s">
        <v>27</v>
      </c>
      <c r="D45" s="15" t="s">
        <v>229</v>
      </c>
      <c r="E45" s="28">
        <v>4</v>
      </c>
      <c r="F45" s="28">
        <v>5</v>
      </c>
      <c r="G45" s="28">
        <v>4.1</v>
      </c>
      <c r="H45" s="28">
        <f>ROUND(G45+F45*2+E45*2,1)</f>
        <v>22.1</v>
      </c>
      <c r="I45" s="29">
        <f>RANK(H45,$H$4:$H$60,0)</f>
        <v>42</v>
      </c>
      <c r="J45" s="27">
        <v>30</v>
      </c>
      <c r="K45" s="99">
        <f>J45-I45</f>
        <v>-12</v>
      </c>
    </row>
    <row r="46" spans="1:11" ht="12.75" customHeight="1">
      <c r="A46" s="12">
        <v>37</v>
      </c>
      <c r="B46" s="17" t="s">
        <v>22</v>
      </c>
      <c r="C46" s="18" t="s">
        <v>23</v>
      </c>
      <c r="D46" s="15" t="s">
        <v>229</v>
      </c>
      <c r="E46" s="28">
        <v>2.5</v>
      </c>
      <c r="F46" s="28">
        <v>7</v>
      </c>
      <c r="G46" s="28">
        <v>3.1</v>
      </c>
      <c r="H46" s="28">
        <f>ROUND(G46+F46*2+E46*2,1)</f>
        <v>22.1</v>
      </c>
      <c r="I46" s="29">
        <f>RANK(H46,$H$4:$H$60,0)</f>
        <v>42</v>
      </c>
      <c r="J46" s="91">
        <v>50</v>
      </c>
      <c r="K46" s="99">
        <f>J46-I46</f>
        <v>8</v>
      </c>
    </row>
    <row r="47" spans="1:11" ht="12.75" customHeight="1">
      <c r="A47" s="12">
        <v>5</v>
      </c>
      <c r="B47" s="17" t="s">
        <v>16</v>
      </c>
      <c r="C47" s="18" t="s">
        <v>17</v>
      </c>
      <c r="D47" s="15" t="s">
        <v>168</v>
      </c>
      <c r="E47" s="28">
        <v>4.3</v>
      </c>
      <c r="F47" s="28">
        <v>5.5</v>
      </c>
      <c r="G47" s="28">
        <v>2</v>
      </c>
      <c r="H47" s="28">
        <f>ROUND(G47+F47*2+E47*2,1)</f>
        <v>21.6</v>
      </c>
      <c r="I47" s="29">
        <f>RANK(H47,$H$4:$H$60,0)</f>
        <v>44</v>
      </c>
      <c r="J47" s="27">
        <v>46</v>
      </c>
      <c r="K47" s="99">
        <f>J47-I47</f>
        <v>2</v>
      </c>
    </row>
    <row r="48" spans="1:11" ht="13.5" customHeight="1">
      <c r="A48" s="12">
        <v>34</v>
      </c>
      <c r="B48" s="17" t="s">
        <v>12</v>
      </c>
      <c r="C48" s="18" t="s">
        <v>13</v>
      </c>
      <c r="D48" s="15" t="s">
        <v>229</v>
      </c>
      <c r="E48" s="28">
        <v>4</v>
      </c>
      <c r="F48" s="28">
        <v>5</v>
      </c>
      <c r="G48" s="28">
        <v>3.4</v>
      </c>
      <c r="H48" s="28">
        <f>ROUND(G48+F48*2+E48*2,1)</f>
        <v>21.4</v>
      </c>
      <c r="I48" s="29">
        <f>RANK(H48,$H$4:$H$60,0)</f>
        <v>45</v>
      </c>
      <c r="J48" s="91">
        <v>57</v>
      </c>
      <c r="K48" s="99">
        <f>J48-I48</f>
        <v>12</v>
      </c>
    </row>
    <row r="49" spans="1:11" ht="12.75" customHeight="1">
      <c r="A49" s="12">
        <v>32</v>
      </c>
      <c r="B49" s="13" t="s">
        <v>8</v>
      </c>
      <c r="C49" s="14" t="s">
        <v>9</v>
      </c>
      <c r="D49" s="15" t="s">
        <v>229</v>
      </c>
      <c r="E49" s="28">
        <v>4.5</v>
      </c>
      <c r="F49" s="28">
        <v>5</v>
      </c>
      <c r="G49" s="28">
        <v>1.3</v>
      </c>
      <c r="H49" s="28">
        <f>ROUND(G49+F49*2+E49*2,1)</f>
        <v>20.3</v>
      </c>
      <c r="I49" s="29">
        <f>RANK(H49,$H$4:$H$60,0)</f>
        <v>46</v>
      </c>
      <c r="J49" s="27">
        <v>39</v>
      </c>
      <c r="K49" s="99">
        <f>J49-I49</f>
        <v>-7</v>
      </c>
    </row>
    <row r="50" spans="1:11" ht="12.75" customHeight="1">
      <c r="A50" s="12">
        <v>53</v>
      </c>
      <c r="B50" s="17" t="s">
        <v>86</v>
      </c>
      <c r="C50" s="18" t="s">
        <v>87</v>
      </c>
      <c r="D50" s="15" t="s">
        <v>229</v>
      </c>
      <c r="E50" s="28">
        <v>2</v>
      </c>
      <c r="F50" s="28">
        <v>6</v>
      </c>
      <c r="G50" s="28">
        <v>3.9</v>
      </c>
      <c r="H50" s="28">
        <f>ROUND(G50+F50*2+E50*2,1)</f>
        <v>19.9</v>
      </c>
      <c r="I50" s="29">
        <f>RANK(H50,$H$4:$H$60,0)</f>
        <v>47</v>
      </c>
      <c r="J50" s="91">
        <v>49</v>
      </c>
      <c r="K50" s="99">
        <f>J50-I50</f>
        <v>2</v>
      </c>
    </row>
    <row r="51" spans="1:11" ht="12.75" customHeight="1">
      <c r="A51" s="12">
        <v>49</v>
      </c>
      <c r="B51" s="17" t="s">
        <v>65</v>
      </c>
      <c r="C51" s="18" t="s">
        <v>66</v>
      </c>
      <c r="D51" s="15" t="s">
        <v>229</v>
      </c>
      <c r="E51" s="28">
        <v>2.5</v>
      </c>
      <c r="F51" s="28">
        <v>4</v>
      </c>
      <c r="G51" s="28">
        <v>5.7</v>
      </c>
      <c r="H51" s="28">
        <f>ROUND(G51+F51*2+E51*2,1)</f>
        <v>18.7</v>
      </c>
      <c r="I51" s="29">
        <f>RANK(H51,$H$4:$H$60,0)</f>
        <v>48</v>
      </c>
      <c r="J51" s="27">
        <v>52</v>
      </c>
      <c r="K51" s="99">
        <f>J51-I51</f>
        <v>4</v>
      </c>
    </row>
    <row r="52" spans="1:11" ht="12.75" customHeight="1">
      <c r="A52" s="12">
        <v>54</v>
      </c>
      <c r="B52" s="17" t="s">
        <v>90</v>
      </c>
      <c r="C52" s="18" t="s">
        <v>91</v>
      </c>
      <c r="D52" s="15" t="s">
        <v>229</v>
      </c>
      <c r="E52" s="28">
        <v>2.3</v>
      </c>
      <c r="F52" s="28">
        <v>4.5</v>
      </c>
      <c r="G52" s="28">
        <v>4.4</v>
      </c>
      <c r="H52" s="28">
        <f>ROUND(G52+F52*2+E52*2,1)</f>
        <v>18</v>
      </c>
      <c r="I52" s="29">
        <f>RANK(H52,$H$4:$H$60,0)</f>
        <v>49</v>
      </c>
      <c r="J52" s="91">
        <v>48</v>
      </c>
      <c r="K52" s="99">
        <f>J52-I52</f>
        <v>-1</v>
      </c>
    </row>
    <row r="53" spans="1:11" ht="12.75" customHeight="1">
      <c r="A53" s="12">
        <v>33</v>
      </c>
      <c r="B53" s="17" t="s">
        <v>10</v>
      </c>
      <c r="C53" s="18" t="s">
        <v>11</v>
      </c>
      <c r="D53" s="15" t="s">
        <v>229</v>
      </c>
      <c r="E53" s="28">
        <v>1.5</v>
      </c>
      <c r="F53" s="28">
        <v>5</v>
      </c>
      <c r="G53" s="28">
        <v>4</v>
      </c>
      <c r="H53" s="28">
        <f>ROUND(G53+F53*2+E53*2,1)</f>
        <v>17</v>
      </c>
      <c r="I53" s="29">
        <f>RANK(H53,$H$4:$H$60,0)</f>
        <v>50</v>
      </c>
      <c r="J53" s="27">
        <v>56</v>
      </c>
      <c r="K53" s="99">
        <f>J53-I53</f>
        <v>6</v>
      </c>
    </row>
    <row r="54" spans="1:11" ht="12.75" customHeight="1">
      <c r="A54" s="12">
        <v>38</v>
      </c>
      <c r="B54" s="17" t="s">
        <v>24</v>
      </c>
      <c r="C54" s="18" t="s">
        <v>25</v>
      </c>
      <c r="D54" s="15" t="s">
        <v>229</v>
      </c>
      <c r="E54" s="28">
        <v>1.3</v>
      </c>
      <c r="F54" s="28">
        <v>5</v>
      </c>
      <c r="G54" s="28">
        <v>4.2</v>
      </c>
      <c r="H54" s="28">
        <f>ROUND(G54+F54*2+E54*2,1)</f>
        <v>16.8</v>
      </c>
      <c r="I54" s="29">
        <f>RANK(H54,$H$4:$H$60,0)</f>
        <v>51</v>
      </c>
      <c r="J54" s="91">
        <v>44</v>
      </c>
      <c r="K54" s="99">
        <f>J54-I54</f>
        <v>-7</v>
      </c>
    </row>
    <row r="55" spans="1:11" ht="12.75" customHeight="1">
      <c r="A55" s="12">
        <v>55</v>
      </c>
      <c r="B55" s="13" t="s">
        <v>102</v>
      </c>
      <c r="C55" s="14" t="s">
        <v>70</v>
      </c>
      <c r="D55" s="15" t="s">
        <v>229</v>
      </c>
      <c r="E55" s="28">
        <v>3.5</v>
      </c>
      <c r="F55" s="28">
        <v>3</v>
      </c>
      <c r="G55" s="28">
        <v>3.3</v>
      </c>
      <c r="H55" s="28">
        <f>ROUND(G55+F55*2+E55*2,1)</f>
        <v>16.3</v>
      </c>
      <c r="I55" s="29">
        <f>RANK(H55,$H$4:$H$60,0)</f>
        <v>52</v>
      </c>
      <c r="J55" s="27">
        <v>42</v>
      </c>
      <c r="K55" s="99">
        <f>J55-I55</f>
        <v>-10</v>
      </c>
    </row>
    <row r="56" spans="1:11" ht="12.75" customHeight="1">
      <c r="A56" s="12">
        <v>43</v>
      </c>
      <c r="B56" s="17" t="s">
        <v>36</v>
      </c>
      <c r="C56" s="18" t="s">
        <v>37</v>
      </c>
      <c r="D56" s="15" t="s">
        <v>229</v>
      </c>
      <c r="E56" s="28">
        <v>0</v>
      </c>
      <c r="F56" s="28">
        <v>6</v>
      </c>
      <c r="G56" s="28">
        <v>2.2</v>
      </c>
      <c r="H56" s="28">
        <f>ROUND(G56+F56*2+E56*2,1)</f>
        <v>14.2</v>
      </c>
      <c r="I56" s="29">
        <f>RANK(H56,$H$4:$H$60,0)</f>
        <v>53</v>
      </c>
      <c r="J56" s="91">
        <v>53</v>
      </c>
      <c r="K56" s="99">
        <f>J56-I56</f>
        <v>0</v>
      </c>
    </row>
    <row r="57" spans="1:11" ht="12.75" customHeight="1">
      <c r="A57" s="12">
        <v>35</v>
      </c>
      <c r="B57" s="17" t="s">
        <v>18</v>
      </c>
      <c r="C57" s="18" t="s">
        <v>19</v>
      </c>
      <c r="D57" s="15" t="s">
        <v>229</v>
      </c>
      <c r="E57" s="28">
        <v>1.5</v>
      </c>
      <c r="F57" s="28">
        <v>4.5</v>
      </c>
      <c r="G57" s="28">
        <v>2</v>
      </c>
      <c r="H57" s="28">
        <f>ROUND(G57+F57*2+E57*2,1)</f>
        <v>14</v>
      </c>
      <c r="I57" s="29">
        <f>RANK(H57,$H$4:$H$60,0)</f>
        <v>54</v>
      </c>
      <c r="J57" s="27">
        <v>54</v>
      </c>
      <c r="K57" s="99">
        <f>J57-I57</f>
        <v>0</v>
      </c>
    </row>
    <row r="58" spans="1:11" ht="12.75" customHeight="1">
      <c r="A58" s="12">
        <v>42</v>
      </c>
      <c r="B58" s="17" t="s">
        <v>34</v>
      </c>
      <c r="C58" s="18" t="s">
        <v>35</v>
      </c>
      <c r="D58" s="15" t="s">
        <v>229</v>
      </c>
      <c r="E58" s="28">
        <v>2.3</v>
      </c>
      <c r="F58" s="28">
        <v>3</v>
      </c>
      <c r="G58" s="28">
        <v>2.5</v>
      </c>
      <c r="H58" s="28">
        <f>ROUND(G58+F58*2+E58*2,1)</f>
        <v>13.1</v>
      </c>
      <c r="I58" s="29">
        <f>RANK(H58,$H$4:$H$60,0)</f>
        <v>55</v>
      </c>
      <c r="J58" s="91">
        <v>51</v>
      </c>
      <c r="K58" s="99">
        <f>J58-I58</f>
        <v>-4</v>
      </c>
    </row>
    <row r="59" spans="1:11" ht="12.75" customHeight="1">
      <c r="A59" s="12">
        <v>44</v>
      </c>
      <c r="B59" s="19" t="s">
        <v>44</v>
      </c>
      <c r="C59" s="20" t="s">
        <v>45</v>
      </c>
      <c r="D59" s="15" t="s">
        <v>229</v>
      </c>
      <c r="E59" s="28">
        <v>0</v>
      </c>
      <c r="F59" s="28">
        <v>4</v>
      </c>
      <c r="G59" s="28">
        <v>3</v>
      </c>
      <c r="H59" s="28">
        <f>ROUND(G59+F59*2+E59*2,1)</f>
        <v>11</v>
      </c>
      <c r="I59" s="29">
        <f>RANK(H59,$H$4:$H$60,0)</f>
        <v>56</v>
      </c>
      <c r="J59" s="27">
        <v>55</v>
      </c>
      <c r="K59" s="99">
        <f>J59-I59</f>
        <v>-1</v>
      </c>
    </row>
    <row r="60" spans="1:11" ht="12.75" customHeight="1" thickBot="1">
      <c r="A60" s="33">
        <v>41</v>
      </c>
      <c r="B60" s="112" t="s">
        <v>30</v>
      </c>
      <c r="C60" s="113" t="s">
        <v>31</v>
      </c>
      <c r="D60" s="21" t="s">
        <v>229</v>
      </c>
      <c r="E60" s="46">
        <v>2</v>
      </c>
      <c r="F60" s="46"/>
      <c r="G60" s="46">
        <v>2.5</v>
      </c>
      <c r="H60" s="46">
        <f>ROUND(G60+F60*2+E60*2,1)</f>
        <v>6.5</v>
      </c>
      <c r="I60" s="48">
        <f>RANK(H60,$H$4:$H$60,0)</f>
        <v>57</v>
      </c>
      <c r="J60" s="91">
        <v>45</v>
      </c>
      <c r="K60" s="99">
        <f>J60-I60</f>
        <v>-12</v>
      </c>
    </row>
    <row r="61" spans="2:8" ht="16.5" customHeight="1" thickTop="1">
      <c r="B61" s="1" t="s">
        <v>423</v>
      </c>
      <c r="E61" s="2">
        <f>ROUND(SUM(E4:E60)/57,1)</f>
        <v>5.2</v>
      </c>
      <c r="F61" s="2">
        <f>ROUND(SUM(F4:F60)/57,1)</f>
        <v>5.8</v>
      </c>
      <c r="G61" s="2">
        <f>ROUND(SUM(G4:G60)/57,1)</f>
        <v>5.5</v>
      </c>
      <c r="H61" s="2">
        <f>ROUND(SUM(H4:H60)/57,1)</f>
        <v>27.5</v>
      </c>
    </row>
    <row r="62" spans="2:7" ht="16.5" customHeight="1">
      <c r="B62" s="1" t="s">
        <v>424</v>
      </c>
      <c r="E62" s="1">
        <f>COUNTIF(E$4:E$60,"&gt;=5")</f>
        <v>38</v>
      </c>
      <c r="F62" s="1">
        <f>COUNTIF(F$4:F$60,"&gt;=5")</f>
        <v>46</v>
      </c>
      <c r="G62" s="1">
        <f>COUNTIF(G$4:G$60,"&gt;=5")</f>
        <v>33</v>
      </c>
    </row>
    <row r="63" spans="2:7" ht="16.5" customHeight="1">
      <c r="B63" s="37" t="s">
        <v>425</v>
      </c>
      <c r="E63" s="6">
        <f>ROUND(E62/57*100,1)</f>
        <v>66.7</v>
      </c>
      <c r="F63" s="6">
        <f>ROUND(F62/57*100,1)</f>
        <v>80.7</v>
      </c>
      <c r="G63" s="6">
        <f>ROUND(G62/57*100,1)</f>
        <v>57.9</v>
      </c>
    </row>
  </sheetData>
  <sheetProtection/>
  <mergeCells count="2">
    <mergeCell ref="A1:B1"/>
    <mergeCell ref="A2:J2"/>
  </mergeCells>
  <printOptions/>
  <pageMargins left="0.46" right="0.2" top="0.2" bottom="0.26" header="0.1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N49" sqref="N49"/>
    </sheetView>
  </sheetViews>
  <sheetFormatPr defaultColWidth="9.140625" defaultRowHeight="12.75"/>
  <cols>
    <col min="1" max="1" width="6.28125" style="1" customWidth="1"/>
    <col min="2" max="2" width="23.57421875" style="1" customWidth="1"/>
    <col min="3" max="3" width="13.140625" style="2" customWidth="1"/>
    <col min="4" max="4" width="6.421875" style="2" customWidth="1"/>
    <col min="5" max="5" width="5.57421875" style="2" customWidth="1"/>
    <col min="6" max="7" width="5.421875" style="2" customWidth="1"/>
    <col min="8" max="8" width="7.8515625" style="2" customWidth="1"/>
    <col min="9" max="9" width="7.421875" style="2" customWidth="1"/>
    <col min="10" max="10" width="7.28125" style="1" customWidth="1"/>
    <col min="11" max="11" width="8.140625" style="1" customWidth="1"/>
    <col min="12" max="16384" width="9.140625" style="1" customWidth="1"/>
  </cols>
  <sheetData>
    <row r="1" spans="1:10" ht="15" customHeight="1">
      <c r="A1" s="5" t="s">
        <v>112</v>
      </c>
      <c r="B1" s="5"/>
      <c r="C1" s="6"/>
      <c r="D1" s="6"/>
      <c r="E1" s="6"/>
      <c r="F1" s="6"/>
      <c r="G1" s="6"/>
      <c r="H1" s="6"/>
      <c r="I1" s="6"/>
      <c r="J1" s="7"/>
    </row>
    <row r="2" spans="1:10" ht="15" customHeight="1" thickBot="1">
      <c r="A2" s="111" t="s">
        <v>431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s="3" customFormat="1" ht="16.5" customHeight="1" thickTop="1">
      <c r="A3" s="86" t="s">
        <v>109</v>
      </c>
      <c r="B3" s="87" t="s">
        <v>110</v>
      </c>
      <c r="C3" s="87" t="s">
        <v>111</v>
      </c>
      <c r="D3" s="87" t="s">
        <v>108</v>
      </c>
      <c r="E3" s="88" t="s">
        <v>410</v>
      </c>
      <c r="F3" s="88" t="s">
        <v>411</v>
      </c>
      <c r="G3" s="88" t="s">
        <v>412</v>
      </c>
      <c r="H3" s="88" t="s">
        <v>413</v>
      </c>
      <c r="I3" s="88" t="s">
        <v>422</v>
      </c>
      <c r="J3" s="87" t="s">
        <v>432</v>
      </c>
      <c r="K3" s="85" t="s">
        <v>426</v>
      </c>
    </row>
    <row r="4" spans="1:11" s="4" customFormat="1" ht="12" customHeight="1">
      <c r="A4" s="55">
        <v>4</v>
      </c>
      <c r="B4" s="56" t="s">
        <v>119</v>
      </c>
      <c r="C4" s="57" t="s">
        <v>120</v>
      </c>
      <c r="D4" s="58" t="s">
        <v>228</v>
      </c>
      <c r="E4" s="58">
        <v>10</v>
      </c>
      <c r="F4" s="58">
        <v>7</v>
      </c>
      <c r="G4" s="59">
        <v>9</v>
      </c>
      <c r="H4" s="58">
        <f aca="true" t="shared" si="0" ref="H4:H35">ROUND(G4+F4*2+E4*2,1)</f>
        <v>43</v>
      </c>
      <c r="I4" s="92">
        <f aca="true" t="shared" si="1" ref="I4:I35">RANK(H4,$H$3:$H$64,0)</f>
        <v>1</v>
      </c>
      <c r="J4" s="93">
        <v>1</v>
      </c>
      <c r="K4" s="94">
        <f aca="true" t="shared" si="2" ref="K4:K35">J4-I4</f>
        <v>0</v>
      </c>
    </row>
    <row r="5" spans="1:11" s="4" customFormat="1" ht="12" customHeight="1">
      <c r="A5" s="60">
        <v>12</v>
      </c>
      <c r="B5" s="61" t="s">
        <v>134</v>
      </c>
      <c r="C5" s="62" t="s">
        <v>135</v>
      </c>
      <c r="D5" s="63" t="s">
        <v>228</v>
      </c>
      <c r="E5" s="63">
        <v>9</v>
      </c>
      <c r="F5" s="63">
        <v>6.5</v>
      </c>
      <c r="G5" s="64">
        <v>9.8</v>
      </c>
      <c r="H5" s="63">
        <f t="shared" si="0"/>
        <v>40.8</v>
      </c>
      <c r="I5" s="95">
        <f t="shared" si="1"/>
        <v>2</v>
      </c>
      <c r="J5" s="96">
        <v>3</v>
      </c>
      <c r="K5" s="94">
        <f t="shared" si="2"/>
        <v>1</v>
      </c>
    </row>
    <row r="6" spans="1:11" s="4" customFormat="1" ht="12" customHeight="1">
      <c r="A6" s="60">
        <v>9</v>
      </c>
      <c r="B6" s="61" t="s">
        <v>129</v>
      </c>
      <c r="C6" s="62" t="s">
        <v>130</v>
      </c>
      <c r="D6" s="63" t="s">
        <v>228</v>
      </c>
      <c r="E6" s="63">
        <v>9.5</v>
      </c>
      <c r="F6" s="63">
        <v>6.5</v>
      </c>
      <c r="G6" s="64">
        <v>8.3</v>
      </c>
      <c r="H6" s="63">
        <f t="shared" si="0"/>
        <v>40.3</v>
      </c>
      <c r="I6" s="95">
        <f t="shared" si="1"/>
        <v>3</v>
      </c>
      <c r="J6" s="93">
        <v>2</v>
      </c>
      <c r="K6" s="94">
        <f t="shared" si="2"/>
        <v>-1</v>
      </c>
    </row>
    <row r="7" spans="1:11" s="4" customFormat="1" ht="12" customHeight="1">
      <c r="A7" s="60">
        <v>10</v>
      </c>
      <c r="B7" s="61" t="s">
        <v>131</v>
      </c>
      <c r="C7" s="62" t="s">
        <v>132</v>
      </c>
      <c r="D7" s="63" t="s">
        <v>228</v>
      </c>
      <c r="E7" s="63">
        <v>8.5</v>
      </c>
      <c r="F7" s="63">
        <v>6.5</v>
      </c>
      <c r="G7" s="64">
        <v>9.5</v>
      </c>
      <c r="H7" s="63">
        <f t="shared" si="0"/>
        <v>39.5</v>
      </c>
      <c r="I7" s="95">
        <f t="shared" si="1"/>
        <v>4</v>
      </c>
      <c r="J7" s="96">
        <v>8</v>
      </c>
      <c r="K7" s="94">
        <f t="shared" si="2"/>
        <v>4</v>
      </c>
    </row>
    <row r="8" spans="1:11" s="4" customFormat="1" ht="12" customHeight="1">
      <c r="A8" s="60">
        <v>23</v>
      </c>
      <c r="B8" s="61" t="s">
        <v>151</v>
      </c>
      <c r="C8" s="62" t="s">
        <v>152</v>
      </c>
      <c r="D8" s="63" t="s">
        <v>228</v>
      </c>
      <c r="E8" s="63">
        <v>8</v>
      </c>
      <c r="F8" s="63">
        <v>7</v>
      </c>
      <c r="G8" s="64">
        <v>8.3</v>
      </c>
      <c r="H8" s="63">
        <f t="shared" si="0"/>
        <v>38.3</v>
      </c>
      <c r="I8" s="95">
        <f t="shared" si="1"/>
        <v>5</v>
      </c>
      <c r="J8" s="93">
        <v>12</v>
      </c>
      <c r="K8" s="94">
        <f t="shared" si="2"/>
        <v>7</v>
      </c>
    </row>
    <row r="9" spans="1:11" s="4" customFormat="1" ht="12" customHeight="1">
      <c r="A9" s="60">
        <v>7</v>
      </c>
      <c r="B9" s="61" t="s">
        <v>125</v>
      </c>
      <c r="C9" s="62" t="s">
        <v>126</v>
      </c>
      <c r="D9" s="63" t="s">
        <v>228</v>
      </c>
      <c r="E9" s="63">
        <v>9.5</v>
      </c>
      <c r="F9" s="63">
        <v>6.5</v>
      </c>
      <c r="G9" s="64">
        <v>5.6</v>
      </c>
      <c r="H9" s="63">
        <f t="shared" si="0"/>
        <v>37.6</v>
      </c>
      <c r="I9" s="95">
        <f t="shared" si="1"/>
        <v>6</v>
      </c>
      <c r="J9" s="96">
        <v>3</v>
      </c>
      <c r="K9" s="94">
        <f t="shared" si="2"/>
        <v>-3</v>
      </c>
    </row>
    <row r="10" spans="1:11" s="4" customFormat="1" ht="12" customHeight="1">
      <c r="A10" s="60">
        <v>24</v>
      </c>
      <c r="B10" s="61" t="s">
        <v>153</v>
      </c>
      <c r="C10" s="62" t="s">
        <v>154</v>
      </c>
      <c r="D10" s="63" t="s">
        <v>228</v>
      </c>
      <c r="E10" s="63">
        <v>9</v>
      </c>
      <c r="F10" s="63">
        <v>6.5</v>
      </c>
      <c r="G10" s="64">
        <v>6</v>
      </c>
      <c r="H10" s="63">
        <f t="shared" si="0"/>
        <v>37</v>
      </c>
      <c r="I10" s="95">
        <f t="shared" si="1"/>
        <v>7</v>
      </c>
      <c r="J10" s="93">
        <v>7</v>
      </c>
      <c r="K10" s="94">
        <f t="shared" si="2"/>
        <v>0</v>
      </c>
    </row>
    <row r="11" spans="1:11" s="4" customFormat="1" ht="12" customHeight="1">
      <c r="A11" s="60">
        <v>14</v>
      </c>
      <c r="B11" s="61" t="s">
        <v>138</v>
      </c>
      <c r="C11" s="62" t="s">
        <v>139</v>
      </c>
      <c r="D11" s="63" t="s">
        <v>228</v>
      </c>
      <c r="E11" s="63">
        <v>8</v>
      </c>
      <c r="F11" s="63">
        <v>7</v>
      </c>
      <c r="G11" s="64">
        <v>6</v>
      </c>
      <c r="H11" s="63">
        <f t="shared" si="0"/>
        <v>36</v>
      </c>
      <c r="I11" s="95">
        <f t="shared" si="1"/>
        <v>8</v>
      </c>
      <c r="J11" s="96">
        <v>5</v>
      </c>
      <c r="K11" s="94">
        <f t="shared" si="2"/>
        <v>-3</v>
      </c>
    </row>
    <row r="12" spans="1:11" s="4" customFormat="1" ht="12" customHeight="1">
      <c r="A12" s="60">
        <v>40</v>
      </c>
      <c r="B12" s="61" t="s">
        <v>185</v>
      </c>
      <c r="C12" s="62" t="s">
        <v>186</v>
      </c>
      <c r="D12" s="63" t="s">
        <v>227</v>
      </c>
      <c r="E12" s="63">
        <v>8.5</v>
      </c>
      <c r="F12" s="63">
        <v>4.8</v>
      </c>
      <c r="G12" s="64">
        <v>8.8</v>
      </c>
      <c r="H12" s="63">
        <f t="shared" si="0"/>
        <v>35.4</v>
      </c>
      <c r="I12" s="95">
        <f t="shared" si="1"/>
        <v>9</v>
      </c>
      <c r="J12" s="93">
        <v>18</v>
      </c>
      <c r="K12" s="94">
        <f t="shared" si="2"/>
        <v>9</v>
      </c>
    </row>
    <row r="13" spans="1:11" s="4" customFormat="1" ht="12" customHeight="1">
      <c r="A13" s="60">
        <v>20</v>
      </c>
      <c r="B13" s="61" t="s">
        <v>204</v>
      </c>
      <c r="C13" s="62" t="s">
        <v>205</v>
      </c>
      <c r="D13" s="63" t="s">
        <v>228</v>
      </c>
      <c r="E13" s="63">
        <v>7.5</v>
      </c>
      <c r="F13" s="63">
        <v>5.5</v>
      </c>
      <c r="G13" s="64">
        <v>9.4</v>
      </c>
      <c r="H13" s="63">
        <f t="shared" si="0"/>
        <v>35.4</v>
      </c>
      <c r="I13" s="95">
        <f t="shared" si="1"/>
        <v>9</v>
      </c>
      <c r="J13" s="96">
        <v>37</v>
      </c>
      <c r="K13" s="94">
        <f t="shared" si="2"/>
        <v>28</v>
      </c>
    </row>
    <row r="14" spans="1:11" s="4" customFormat="1" ht="12" customHeight="1">
      <c r="A14" s="60">
        <v>21</v>
      </c>
      <c r="B14" s="61" t="s">
        <v>148</v>
      </c>
      <c r="C14" s="62" t="s">
        <v>415</v>
      </c>
      <c r="D14" s="63" t="s">
        <v>228</v>
      </c>
      <c r="E14" s="63">
        <v>8</v>
      </c>
      <c r="F14" s="63">
        <v>6</v>
      </c>
      <c r="G14" s="64">
        <v>6.8</v>
      </c>
      <c r="H14" s="63">
        <f t="shared" si="0"/>
        <v>34.8</v>
      </c>
      <c r="I14" s="95">
        <f t="shared" si="1"/>
        <v>11</v>
      </c>
      <c r="J14" s="93">
        <v>10</v>
      </c>
      <c r="K14" s="94">
        <f t="shared" si="2"/>
        <v>-1</v>
      </c>
    </row>
    <row r="15" spans="1:11" s="4" customFormat="1" ht="12" customHeight="1">
      <c r="A15" s="60">
        <v>6</v>
      </c>
      <c r="B15" s="61" t="s">
        <v>123</v>
      </c>
      <c r="C15" s="62" t="s">
        <v>124</v>
      </c>
      <c r="D15" s="63" t="s">
        <v>228</v>
      </c>
      <c r="E15" s="63">
        <v>9.5</v>
      </c>
      <c r="F15" s="63">
        <v>5.5</v>
      </c>
      <c r="G15" s="64">
        <v>4.7</v>
      </c>
      <c r="H15" s="63">
        <f t="shared" si="0"/>
        <v>34.7</v>
      </c>
      <c r="I15" s="95">
        <f t="shared" si="1"/>
        <v>12</v>
      </c>
      <c r="J15" s="96">
        <v>14</v>
      </c>
      <c r="K15" s="94">
        <f t="shared" si="2"/>
        <v>2</v>
      </c>
    </row>
    <row r="16" spans="1:11" s="4" customFormat="1" ht="12" customHeight="1">
      <c r="A16" s="60">
        <v>19</v>
      </c>
      <c r="B16" s="61" t="s">
        <v>146</v>
      </c>
      <c r="C16" s="62" t="s">
        <v>147</v>
      </c>
      <c r="D16" s="63" t="s">
        <v>228</v>
      </c>
      <c r="E16" s="63">
        <v>6</v>
      </c>
      <c r="F16" s="63">
        <v>7</v>
      </c>
      <c r="G16" s="64">
        <v>8.6</v>
      </c>
      <c r="H16" s="63">
        <f t="shared" si="0"/>
        <v>34.6</v>
      </c>
      <c r="I16" s="95">
        <f t="shared" si="1"/>
        <v>13</v>
      </c>
      <c r="J16" s="93">
        <v>22</v>
      </c>
      <c r="K16" s="94">
        <f t="shared" si="2"/>
        <v>9</v>
      </c>
    </row>
    <row r="17" spans="1:11" s="4" customFormat="1" ht="12" customHeight="1">
      <c r="A17" s="60">
        <v>18</v>
      </c>
      <c r="B17" s="61" t="s">
        <v>144</v>
      </c>
      <c r="C17" s="62" t="s">
        <v>145</v>
      </c>
      <c r="D17" s="63" t="s">
        <v>228</v>
      </c>
      <c r="E17" s="63">
        <v>7</v>
      </c>
      <c r="F17" s="63">
        <v>6.5</v>
      </c>
      <c r="G17" s="64">
        <v>7.4</v>
      </c>
      <c r="H17" s="63">
        <f t="shared" si="0"/>
        <v>34.4</v>
      </c>
      <c r="I17" s="95">
        <f t="shared" si="1"/>
        <v>14</v>
      </c>
      <c r="J17" s="96">
        <v>20</v>
      </c>
      <c r="K17" s="94">
        <f t="shared" si="2"/>
        <v>6</v>
      </c>
    </row>
    <row r="18" spans="1:11" s="4" customFormat="1" ht="12" customHeight="1">
      <c r="A18" s="60">
        <v>26</v>
      </c>
      <c r="B18" s="61" t="s">
        <v>157</v>
      </c>
      <c r="C18" s="62" t="s">
        <v>158</v>
      </c>
      <c r="D18" s="63" t="s">
        <v>228</v>
      </c>
      <c r="E18" s="63">
        <v>6.5</v>
      </c>
      <c r="F18" s="63">
        <v>7</v>
      </c>
      <c r="G18" s="64">
        <v>6.7</v>
      </c>
      <c r="H18" s="63">
        <f t="shared" si="0"/>
        <v>33.7</v>
      </c>
      <c r="I18" s="95">
        <f t="shared" si="1"/>
        <v>15</v>
      </c>
      <c r="J18" s="93">
        <v>8</v>
      </c>
      <c r="K18" s="94">
        <f t="shared" si="2"/>
        <v>-7</v>
      </c>
    </row>
    <row r="19" spans="1:11" s="4" customFormat="1" ht="12" customHeight="1">
      <c r="A19" s="60">
        <v>15</v>
      </c>
      <c r="B19" s="61" t="s">
        <v>140</v>
      </c>
      <c r="C19" s="62" t="s">
        <v>141</v>
      </c>
      <c r="D19" s="63" t="s">
        <v>228</v>
      </c>
      <c r="E19" s="63">
        <v>9</v>
      </c>
      <c r="F19" s="63">
        <v>5.3</v>
      </c>
      <c r="G19" s="64">
        <v>4.3</v>
      </c>
      <c r="H19" s="63">
        <f t="shared" si="0"/>
        <v>32.9</v>
      </c>
      <c r="I19" s="95">
        <f t="shared" si="1"/>
        <v>16</v>
      </c>
      <c r="J19" s="96">
        <v>17</v>
      </c>
      <c r="K19" s="94">
        <f t="shared" si="2"/>
        <v>1</v>
      </c>
    </row>
    <row r="20" spans="1:11" s="4" customFormat="1" ht="12" customHeight="1">
      <c r="A20" s="60">
        <v>11</v>
      </c>
      <c r="B20" s="61" t="s">
        <v>36</v>
      </c>
      <c r="C20" s="62" t="s">
        <v>133</v>
      </c>
      <c r="D20" s="63" t="s">
        <v>228</v>
      </c>
      <c r="E20" s="63">
        <v>7</v>
      </c>
      <c r="F20" s="63">
        <v>6</v>
      </c>
      <c r="G20" s="64">
        <v>5.9</v>
      </c>
      <c r="H20" s="63">
        <f t="shared" si="0"/>
        <v>31.9</v>
      </c>
      <c r="I20" s="95">
        <f t="shared" si="1"/>
        <v>17</v>
      </c>
      <c r="J20" s="93">
        <v>24</v>
      </c>
      <c r="K20" s="94">
        <f t="shared" si="2"/>
        <v>7</v>
      </c>
    </row>
    <row r="21" spans="1:11" s="4" customFormat="1" ht="12" customHeight="1">
      <c r="A21" s="60">
        <v>31</v>
      </c>
      <c r="B21" s="61" t="s">
        <v>416</v>
      </c>
      <c r="C21" s="62" t="s">
        <v>417</v>
      </c>
      <c r="D21" s="63" t="s">
        <v>228</v>
      </c>
      <c r="E21" s="63">
        <v>5.5</v>
      </c>
      <c r="F21" s="63">
        <v>7</v>
      </c>
      <c r="G21" s="64">
        <v>6.9</v>
      </c>
      <c r="H21" s="63">
        <f t="shared" si="0"/>
        <v>31.9</v>
      </c>
      <c r="I21" s="95">
        <f t="shared" si="1"/>
        <v>17</v>
      </c>
      <c r="J21" s="96">
        <v>31</v>
      </c>
      <c r="K21" s="94">
        <f t="shared" si="2"/>
        <v>14</v>
      </c>
    </row>
    <row r="22" spans="1:11" s="4" customFormat="1" ht="12" customHeight="1">
      <c r="A22" s="60">
        <v>52</v>
      </c>
      <c r="B22" s="61" t="s">
        <v>149</v>
      </c>
      <c r="C22" s="62" t="s">
        <v>150</v>
      </c>
      <c r="D22" s="63" t="s">
        <v>227</v>
      </c>
      <c r="E22" s="63">
        <v>6.5</v>
      </c>
      <c r="F22" s="63">
        <v>4.8</v>
      </c>
      <c r="G22" s="64">
        <v>9.2</v>
      </c>
      <c r="H22" s="63">
        <f t="shared" si="0"/>
        <v>31.8</v>
      </c>
      <c r="I22" s="95">
        <f t="shared" si="1"/>
        <v>19</v>
      </c>
      <c r="J22" s="93">
        <v>40</v>
      </c>
      <c r="K22" s="94">
        <f t="shared" si="2"/>
        <v>21</v>
      </c>
    </row>
    <row r="23" spans="1:11" s="4" customFormat="1" ht="12" customHeight="1">
      <c r="A23" s="60">
        <v>48</v>
      </c>
      <c r="B23" s="61" t="s">
        <v>202</v>
      </c>
      <c r="C23" s="62" t="s">
        <v>203</v>
      </c>
      <c r="D23" s="63" t="s">
        <v>227</v>
      </c>
      <c r="E23" s="63">
        <v>7.5</v>
      </c>
      <c r="F23" s="63">
        <v>4.8</v>
      </c>
      <c r="G23" s="64">
        <v>7.1</v>
      </c>
      <c r="H23" s="63">
        <f t="shared" si="0"/>
        <v>31.7</v>
      </c>
      <c r="I23" s="95">
        <f t="shared" si="1"/>
        <v>20</v>
      </c>
      <c r="J23" s="96">
        <v>27</v>
      </c>
      <c r="K23" s="94">
        <f t="shared" si="2"/>
        <v>7</v>
      </c>
    </row>
    <row r="24" spans="1:11" s="4" customFormat="1" ht="12" customHeight="1">
      <c r="A24" s="60">
        <v>29</v>
      </c>
      <c r="B24" s="61" t="s">
        <v>164</v>
      </c>
      <c r="C24" s="62" t="s">
        <v>165</v>
      </c>
      <c r="D24" s="63" t="s">
        <v>228</v>
      </c>
      <c r="E24" s="63">
        <v>5.5</v>
      </c>
      <c r="F24" s="63">
        <v>7</v>
      </c>
      <c r="G24" s="64">
        <v>6.5</v>
      </c>
      <c r="H24" s="63">
        <f t="shared" si="0"/>
        <v>31.5</v>
      </c>
      <c r="I24" s="95">
        <f t="shared" si="1"/>
        <v>21</v>
      </c>
      <c r="J24" s="93">
        <v>35</v>
      </c>
      <c r="K24" s="94">
        <f t="shared" si="2"/>
        <v>14</v>
      </c>
    </row>
    <row r="25" spans="1:11" s="4" customFormat="1" ht="12" customHeight="1">
      <c r="A25" s="60">
        <v>8</v>
      </c>
      <c r="B25" s="61" t="s">
        <v>127</v>
      </c>
      <c r="C25" s="62" t="s">
        <v>128</v>
      </c>
      <c r="D25" s="63" t="s">
        <v>228</v>
      </c>
      <c r="E25" s="63">
        <v>8</v>
      </c>
      <c r="F25" s="63">
        <v>5.5</v>
      </c>
      <c r="G25" s="64">
        <v>4.1</v>
      </c>
      <c r="H25" s="63">
        <f t="shared" si="0"/>
        <v>31.1</v>
      </c>
      <c r="I25" s="95">
        <f t="shared" si="1"/>
        <v>22</v>
      </c>
      <c r="J25" s="96">
        <v>21</v>
      </c>
      <c r="K25" s="94">
        <f t="shared" si="2"/>
        <v>-1</v>
      </c>
    </row>
    <row r="26" spans="1:11" s="4" customFormat="1" ht="12" customHeight="1">
      <c r="A26" s="60">
        <v>3</v>
      </c>
      <c r="B26" s="61" t="s">
        <v>117</v>
      </c>
      <c r="C26" s="62" t="s">
        <v>118</v>
      </c>
      <c r="D26" s="63" t="s">
        <v>228</v>
      </c>
      <c r="E26" s="63">
        <v>7.5</v>
      </c>
      <c r="F26" s="63">
        <v>6</v>
      </c>
      <c r="G26" s="64">
        <v>3.6</v>
      </c>
      <c r="H26" s="63">
        <f t="shared" si="0"/>
        <v>30.6</v>
      </c>
      <c r="I26" s="95">
        <f t="shared" si="1"/>
        <v>23</v>
      </c>
      <c r="J26" s="93">
        <v>16</v>
      </c>
      <c r="K26" s="94">
        <f t="shared" si="2"/>
        <v>-7</v>
      </c>
    </row>
    <row r="27" spans="1:11" s="4" customFormat="1" ht="12" customHeight="1">
      <c r="A27" s="60">
        <v>13</v>
      </c>
      <c r="B27" s="61" t="s">
        <v>136</v>
      </c>
      <c r="C27" s="62" t="s">
        <v>137</v>
      </c>
      <c r="D27" s="63" t="s">
        <v>228</v>
      </c>
      <c r="E27" s="63">
        <v>6.5</v>
      </c>
      <c r="F27" s="63">
        <v>6.5</v>
      </c>
      <c r="G27" s="64">
        <v>4.5</v>
      </c>
      <c r="H27" s="63">
        <f t="shared" si="0"/>
        <v>30.5</v>
      </c>
      <c r="I27" s="95">
        <f t="shared" si="1"/>
        <v>24</v>
      </c>
      <c r="J27" s="96">
        <v>28</v>
      </c>
      <c r="K27" s="94">
        <f t="shared" si="2"/>
        <v>4</v>
      </c>
    </row>
    <row r="28" spans="1:11" s="4" customFormat="1" ht="15.75" customHeight="1">
      <c r="A28" s="60">
        <v>45</v>
      </c>
      <c r="B28" s="61" t="s">
        <v>197</v>
      </c>
      <c r="C28" s="62" t="s">
        <v>198</v>
      </c>
      <c r="D28" s="63" t="s">
        <v>227</v>
      </c>
      <c r="E28" s="63">
        <v>7.5</v>
      </c>
      <c r="F28" s="63">
        <v>5.5</v>
      </c>
      <c r="G28" s="64">
        <v>4.2</v>
      </c>
      <c r="H28" s="63">
        <f t="shared" si="0"/>
        <v>30.2</v>
      </c>
      <c r="I28" s="95">
        <f t="shared" si="1"/>
        <v>25</v>
      </c>
      <c r="J28" s="105" t="s">
        <v>427</v>
      </c>
      <c r="K28" s="94" t="e">
        <f t="shared" si="2"/>
        <v>#VALUE!</v>
      </c>
    </row>
    <row r="29" spans="1:11" s="4" customFormat="1" ht="12" customHeight="1">
      <c r="A29" s="60">
        <v>22</v>
      </c>
      <c r="B29" s="61" t="s">
        <v>208</v>
      </c>
      <c r="C29" s="62" t="s">
        <v>209</v>
      </c>
      <c r="D29" s="63" t="s">
        <v>228</v>
      </c>
      <c r="E29" s="63">
        <v>6.5</v>
      </c>
      <c r="F29" s="63">
        <v>6</v>
      </c>
      <c r="G29" s="64">
        <v>4.8</v>
      </c>
      <c r="H29" s="63">
        <f t="shared" si="0"/>
        <v>29.8</v>
      </c>
      <c r="I29" s="95">
        <f t="shared" si="1"/>
        <v>26</v>
      </c>
      <c r="J29" s="96">
        <v>30</v>
      </c>
      <c r="K29" s="94">
        <f t="shared" si="2"/>
        <v>4</v>
      </c>
    </row>
    <row r="30" spans="1:11" s="4" customFormat="1" ht="12" customHeight="1">
      <c r="A30" s="60">
        <v>42</v>
      </c>
      <c r="B30" s="61" t="s">
        <v>189</v>
      </c>
      <c r="C30" s="62" t="s">
        <v>190</v>
      </c>
      <c r="D30" s="63" t="s">
        <v>227</v>
      </c>
      <c r="E30" s="63">
        <v>7.5</v>
      </c>
      <c r="F30" s="63">
        <v>5.3</v>
      </c>
      <c r="G30" s="64">
        <v>3.9</v>
      </c>
      <c r="H30" s="63">
        <f t="shared" si="0"/>
        <v>29.5</v>
      </c>
      <c r="I30" s="95">
        <f t="shared" si="1"/>
        <v>27</v>
      </c>
      <c r="J30" s="93">
        <v>34</v>
      </c>
      <c r="K30" s="94">
        <f t="shared" si="2"/>
        <v>7</v>
      </c>
    </row>
    <row r="31" spans="1:11" s="4" customFormat="1" ht="12" customHeight="1">
      <c r="A31" s="60">
        <v>27</v>
      </c>
      <c r="B31" s="61" t="s">
        <v>160</v>
      </c>
      <c r="C31" s="62" t="s">
        <v>161</v>
      </c>
      <c r="D31" s="63" t="s">
        <v>228</v>
      </c>
      <c r="E31" s="63">
        <v>7</v>
      </c>
      <c r="F31" s="63">
        <v>6.5</v>
      </c>
      <c r="G31" s="64">
        <v>2.5</v>
      </c>
      <c r="H31" s="63">
        <f t="shared" si="0"/>
        <v>29.5</v>
      </c>
      <c r="I31" s="95">
        <f t="shared" si="1"/>
        <v>27</v>
      </c>
      <c r="J31" s="96">
        <v>11</v>
      </c>
      <c r="K31" s="94">
        <f t="shared" si="2"/>
        <v>-16</v>
      </c>
    </row>
    <row r="32" spans="1:11" s="4" customFormat="1" ht="12" customHeight="1">
      <c r="A32" s="60">
        <v>2</v>
      </c>
      <c r="B32" s="61" t="s">
        <v>115</v>
      </c>
      <c r="C32" s="62" t="s">
        <v>116</v>
      </c>
      <c r="D32" s="63" t="s">
        <v>228</v>
      </c>
      <c r="E32" s="63">
        <v>5.5</v>
      </c>
      <c r="F32" s="63">
        <v>6.5</v>
      </c>
      <c r="G32" s="64">
        <v>5.3</v>
      </c>
      <c r="H32" s="63">
        <f t="shared" si="0"/>
        <v>29.3</v>
      </c>
      <c r="I32" s="95">
        <f t="shared" si="1"/>
        <v>29</v>
      </c>
      <c r="J32" s="93">
        <v>5</v>
      </c>
      <c r="K32" s="94">
        <f t="shared" si="2"/>
        <v>-24</v>
      </c>
    </row>
    <row r="33" spans="1:11" s="4" customFormat="1" ht="12" customHeight="1">
      <c r="A33" s="60">
        <v>1</v>
      </c>
      <c r="B33" s="61" t="s">
        <v>113</v>
      </c>
      <c r="C33" s="62" t="s">
        <v>114</v>
      </c>
      <c r="D33" s="63" t="s">
        <v>228</v>
      </c>
      <c r="E33" s="63">
        <v>6</v>
      </c>
      <c r="F33" s="63">
        <v>6.5</v>
      </c>
      <c r="G33" s="64">
        <v>3.7</v>
      </c>
      <c r="H33" s="63">
        <f t="shared" si="0"/>
        <v>28.7</v>
      </c>
      <c r="I33" s="95">
        <f t="shared" si="1"/>
        <v>30</v>
      </c>
      <c r="J33" s="96">
        <v>13</v>
      </c>
      <c r="K33" s="94">
        <f t="shared" si="2"/>
        <v>-17</v>
      </c>
    </row>
    <row r="34" spans="1:11" s="4" customFormat="1" ht="12" customHeight="1">
      <c r="A34" s="60">
        <v>17</v>
      </c>
      <c r="B34" s="61" t="s">
        <v>142</v>
      </c>
      <c r="C34" s="62" t="s">
        <v>143</v>
      </c>
      <c r="D34" s="63" t="s">
        <v>228</v>
      </c>
      <c r="E34" s="63">
        <v>6.5</v>
      </c>
      <c r="F34" s="63">
        <v>5</v>
      </c>
      <c r="G34" s="64">
        <v>5.4</v>
      </c>
      <c r="H34" s="63">
        <f t="shared" si="0"/>
        <v>28.4</v>
      </c>
      <c r="I34" s="95">
        <f t="shared" si="1"/>
        <v>31</v>
      </c>
      <c r="J34" s="93">
        <v>18</v>
      </c>
      <c r="K34" s="94">
        <f t="shared" si="2"/>
        <v>-13</v>
      </c>
    </row>
    <row r="35" spans="1:11" s="4" customFormat="1" ht="12" customHeight="1">
      <c r="A35" s="60">
        <v>61</v>
      </c>
      <c r="B35" s="61" t="s">
        <v>225</v>
      </c>
      <c r="C35" s="62" t="s">
        <v>226</v>
      </c>
      <c r="D35" s="63" t="s">
        <v>227</v>
      </c>
      <c r="E35" s="65">
        <v>5</v>
      </c>
      <c r="F35" s="65">
        <v>5.3</v>
      </c>
      <c r="G35" s="66">
        <v>6.8</v>
      </c>
      <c r="H35" s="63">
        <f t="shared" si="0"/>
        <v>27.4</v>
      </c>
      <c r="I35" s="95">
        <f t="shared" si="1"/>
        <v>32</v>
      </c>
      <c r="J35" s="96">
        <v>47</v>
      </c>
      <c r="K35" s="94">
        <f t="shared" si="2"/>
        <v>15</v>
      </c>
    </row>
    <row r="36" spans="1:11" s="4" customFormat="1" ht="12" customHeight="1">
      <c r="A36" s="60">
        <v>37</v>
      </c>
      <c r="B36" s="61" t="s">
        <v>179</v>
      </c>
      <c r="C36" s="62" t="s">
        <v>180</v>
      </c>
      <c r="D36" s="63" t="s">
        <v>227</v>
      </c>
      <c r="E36" s="63">
        <v>5.5</v>
      </c>
      <c r="F36" s="63">
        <v>5.5</v>
      </c>
      <c r="G36" s="64">
        <v>5.3</v>
      </c>
      <c r="H36" s="63">
        <f aca="true" t="shared" si="3" ref="H36:H67">ROUND(G36+F36*2+E36*2,1)</f>
        <v>27.3</v>
      </c>
      <c r="I36" s="95">
        <f aca="true" t="shared" si="4" ref="I36:I67">RANK(H36,$H$3:$H$64,0)</f>
        <v>33</v>
      </c>
      <c r="J36" s="93">
        <v>25</v>
      </c>
      <c r="K36" s="94">
        <f aca="true" t="shared" si="5" ref="K36:K67">J36-I36</f>
        <v>-8</v>
      </c>
    </row>
    <row r="37" spans="1:11" s="4" customFormat="1" ht="12" customHeight="1">
      <c r="A37" s="60">
        <v>39</v>
      </c>
      <c r="B37" s="61" t="s">
        <v>183</v>
      </c>
      <c r="C37" s="62" t="s">
        <v>184</v>
      </c>
      <c r="D37" s="63" t="s">
        <v>227</v>
      </c>
      <c r="E37" s="63">
        <v>7</v>
      </c>
      <c r="F37" s="63">
        <v>4</v>
      </c>
      <c r="G37" s="64">
        <v>5.1</v>
      </c>
      <c r="H37" s="63">
        <f t="shared" si="3"/>
        <v>27.1</v>
      </c>
      <c r="I37" s="95">
        <f t="shared" si="4"/>
        <v>34</v>
      </c>
      <c r="J37" s="96">
        <v>32</v>
      </c>
      <c r="K37" s="94">
        <f t="shared" si="5"/>
        <v>-2</v>
      </c>
    </row>
    <row r="38" spans="1:11" s="4" customFormat="1" ht="12" customHeight="1">
      <c r="A38" s="60">
        <v>16</v>
      </c>
      <c r="B38" s="61" t="s">
        <v>193</v>
      </c>
      <c r="C38" s="62" t="s">
        <v>194</v>
      </c>
      <c r="D38" s="63" t="s">
        <v>228</v>
      </c>
      <c r="E38" s="63">
        <v>5.5</v>
      </c>
      <c r="F38" s="63">
        <v>5</v>
      </c>
      <c r="G38" s="64">
        <v>6.1</v>
      </c>
      <c r="H38" s="63">
        <f t="shared" si="3"/>
        <v>27.1</v>
      </c>
      <c r="I38" s="95">
        <f t="shared" si="4"/>
        <v>34</v>
      </c>
      <c r="J38" s="93">
        <v>29</v>
      </c>
      <c r="K38" s="94">
        <f t="shared" si="5"/>
        <v>-5</v>
      </c>
    </row>
    <row r="39" spans="1:11" s="4" customFormat="1" ht="12" customHeight="1">
      <c r="A39" s="60">
        <v>55</v>
      </c>
      <c r="B39" s="61" t="s">
        <v>215</v>
      </c>
      <c r="C39" s="62" t="s">
        <v>216</v>
      </c>
      <c r="D39" s="63" t="s">
        <v>227</v>
      </c>
      <c r="E39" s="63">
        <v>4</v>
      </c>
      <c r="F39" s="63">
        <v>6.5</v>
      </c>
      <c r="G39" s="64">
        <v>5.7</v>
      </c>
      <c r="H39" s="63">
        <f t="shared" si="3"/>
        <v>26.7</v>
      </c>
      <c r="I39" s="95">
        <f t="shared" si="4"/>
        <v>36</v>
      </c>
      <c r="J39" s="96">
        <v>33</v>
      </c>
      <c r="K39" s="94">
        <f t="shared" si="5"/>
        <v>-3</v>
      </c>
    </row>
    <row r="40" spans="1:11" s="4" customFormat="1" ht="12" customHeight="1">
      <c r="A40" s="60">
        <v>58</v>
      </c>
      <c r="B40" s="61" t="s">
        <v>159</v>
      </c>
      <c r="C40" s="62" t="s">
        <v>152</v>
      </c>
      <c r="D40" s="63" t="s">
        <v>227</v>
      </c>
      <c r="E40" s="63">
        <v>4</v>
      </c>
      <c r="F40" s="63">
        <v>5</v>
      </c>
      <c r="G40" s="64">
        <v>8.6</v>
      </c>
      <c r="H40" s="63">
        <f t="shared" si="3"/>
        <v>26.6</v>
      </c>
      <c r="I40" s="95">
        <f t="shared" si="4"/>
        <v>37</v>
      </c>
      <c r="J40" s="93">
        <v>39</v>
      </c>
      <c r="K40" s="94">
        <f t="shared" si="5"/>
        <v>2</v>
      </c>
    </row>
    <row r="41" spans="1:11" s="4" customFormat="1" ht="12" customHeight="1">
      <c r="A41" s="60">
        <v>46</v>
      </c>
      <c r="B41" s="61" t="s">
        <v>199</v>
      </c>
      <c r="C41" s="62" t="s">
        <v>200</v>
      </c>
      <c r="D41" s="63" t="s">
        <v>227</v>
      </c>
      <c r="E41" s="63">
        <v>5</v>
      </c>
      <c r="F41" s="63">
        <v>5</v>
      </c>
      <c r="G41" s="64">
        <v>6.5</v>
      </c>
      <c r="H41" s="63">
        <f t="shared" si="3"/>
        <v>26.5</v>
      </c>
      <c r="I41" s="95">
        <f t="shared" si="4"/>
        <v>38</v>
      </c>
      <c r="J41" s="96">
        <v>52</v>
      </c>
      <c r="K41" s="94">
        <f t="shared" si="5"/>
        <v>14</v>
      </c>
    </row>
    <row r="42" spans="1:11" s="4" customFormat="1" ht="12" customHeight="1">
      <c r="A42" s="60">
        <v>5</v>
      </c>
      <c r="B42" s="61" t="s">
        <v>121</v>
      </c>
      <c r="C42" s="62" t="s">
        <v>122</v>
      </c>
      <c r="D42" s="63" t="s">
        <v>228</v>
      </c>
      <c r="E42" s="63">
        <v>6.5</v>
      </c>
      <c r="F42" s="63">
        <v>4</v>
      </c>
      <c r="G42" s="64">
        <v>5.1</v>
      </c>
      <c r="H42" s="63">
        <f t="shared" si="3"/>
        <v>26.1</v>
      </c>
      <c r="I42" s="95">
        <f t="shared" si="4"/>
        <v>39</v>
      </c>
      <c r="J42" s="93">
        <v>38</v>
      </c>
      <c r="K42" s="94">
        <f t="shared" si="5"/>
        <v>-1</v>
      </c>
    </row>
    <row r="43" spans="1:11" s="4" customFormat="1" ht="12" customHeight="1">
      <c r="A43" s="60">
        <v>44</v>
      </c>
      <c r="B43" s="61" t="s">
        <v>195</v>
      </c>
      <c r="C43" s="62" t="s">
        <v>196</v>
      </c>
      <c r="D43" s="63" t="s">
        <v>227</v>
      </c>
      <c r="E43" s="63">
        <v>5.5</v>
      </c>
      <c r="F43" s="63">
        <v>5.5</v>
      </c>
      <c r="G43" s="64">
        <v>2.9</v>
      </c>
      <c r="H43" s="63">
        <f t="shared" si="3"/>
        <v>24.9</v>
      </c>
      <c r="I43" s="95">
        <f t="shared" si="4"/>
        <v>40</v>
      </c>
      <c r="J43" s="96">
        <v>36</v>
      </c>
      <c r="K43" s="94">
        <f t="shared" si="5"/>
        <v>-4</v>
      </c>
    </row>
    <row r="44" spans="1:11" s="4" customFormat="1" ht="12" customHeight="1">
      <c r="A44" s="60">
        <v>30</v>
      </c>
      <c r="B44" s="61" t="s">
        <v>166</v>
      </c>
      <c r="C44" s="62" t="s">
        <v>167</v>
      </c>
      <c r="D44" s="63" t="s">
        <v>228</v>
      </c>
      <c r="E44" s="63">
        <v>3</v>
      </c>
      <c r="F44" s="63">
        <v>6</v>
      </c>
      <c r="G44" s="64">
        <v>6.5</v>
      </c>
      <c r="H44" s="63">
        <f t="shared" si="3"/>
        <v>24.5</v>
      </c>
      <c r="I44" s="95">
        <f t="shared" si="4"/>
        <v>41</v>
      </c>
      <c r="J44" s="93">
        <v>41</v>
      </c>
      <c r="K44" s="94">
        <f t="shared" si="5"/>
        <v>0</v>
      </c>
    </row>
    <row r="45" spans="1:11" s="4" customFormat="1" ht="12" customHeight="1">
      <c r="A45" s="60">
        <v>25</v>
      </c>
      <c r="B45" s="61" t="s">
        <v>155</v>
      </c>
      <c r="C45" s="62" t="s">
        <v>156</v>
      </c>
      <c r="D45" s="63" t="s">
        <v>228</v>
      </c>
      <c r="E45" s="63">
        <v>4</v>
      </c>
      <c r="F45" s="63">
        <v>7</v>
      </c>
      <c r="G45" s="64">
        <v>2.4</v>
      </c>
      <c r="H45" s="63">
        <f t="shared" si="3"/>
        <v>24.4</v>
      </c>
      <c r="I45" s="95">
        <f t="shared" si="4"/>
        <v>42</v>
      </c>
      <c r="J45" s="96">
        <v>23</v>
      </c>
      <c r="K45" s="94">
        <f t="shared" si="5"/>
        <v>-19</v>
      </c>
    </row>
    <row r="46" spans="1:11" s="4" customFormat="1" ht="12" customHeight="1">
      <c r="A46" s="60">
        <v>41</v>
      </c>
      <c r="B46" s="61" t="s">
        <v>187</v>
      </c>
      <c r="C46" s="62" t="s">
        <v>188</v>
      </c>
      <c r="D46" s="63" t="s">
        <v>227</v>
      </c>
      <c r="E46" s="63">
        <v>4.5</v>
      </c>
      <c r="F46" s="63">
        <v>4.5</v>
      </c>
      <c r="G46" s="64">
        <v>5.8</v>
      </c>
      <c r="H46" s="63">
        <f t="shared" si="3"/>
        <v>23.8</v>
      </c>
      <c r="I46" s="95">
        <f t="shared" si="4"/>
        <v>43</v>
      </c>
      <c r="J46" s="93">
        <v>26</v>
      </c>
      <c r="K46" s="94">
        <f t="shared" si="5"/>
        <v>-17</v>
      </c>
    </row>
    <row r="47" spans="1:11" s="4" customFormat="1" ht="12" customHeight="1">
      <c r="A47" s="60">
        <v>53</v>
      </c>
      <c r="B47" s="61" t="s">
        <v>212</v>
      </c>
      <c r="C47" s="62" t="s">
        <v>213</v>
      </c>
      <c r="D47" s="63" t="s">
        <v>227</v>
      </c>
      <c r="E47" s="63">
        <v>4</v>
      </c>
      <c r="F47" s="63">
        <v>4</v>
      </c>
      <c r="G47" s="64">
        <v>7.7</v>
      </c>
      <c r="H47" s="63">
        <f t="shared" si="3"/>
        <v>23.7</v>
      </c>
      <c r="I47" s="95">
        <f t="shared" si="4"/>
        <v>44</v>
      </c>
      <c r="J47" s="96">
        <v>43</v>
      </c>
      <c r="K47" s="94">
        <f t="shared" si="5"/>
        <v>-1</v>
      </c>
    </row>
    <row r="48" spans="1:11" s="4" customFormat="1" ht="12" customHeight="1">
      <c r="A48" s="60">
        <v>33</v>
      </c>
      <c r="B48" s="61" t="s">
        <v>171</v>
      </c>
      <c r="C48" s="62" t="s">
        <v>172</v>
      </c>
      <c r="D48" s="63" t="s">
        <v>227</v>
      </c>
      <c r="E48" s="63">
        <v>5</v>
      </c>
      <c r="F48" s="63">
        <v>4.5</v>
      </c>
      <c r="G48" s="64">
        <v>3.2</v>
      </c>
      <c r="H48" s="63">
        <f t="shared" si="3"/>
        <v>22.2</v>
      </c>
      <c r="I48" s="95">
        <f t="shared" si="4"/>
        <v>45</v>
      </c>
      <c r="J48" s="93">
        <v>48</v>
      </c>
      <c r="K48" s="94">
        <f t="shared" si="5"/>
        <v>3</v>
      </c>
    </row>
    <row r="49" spans="1:11" s="4" customFormat="1" ht="12" customHeight="1">
      <c r="A49" s="60">
        <v>28</v>
      </c>
      <c r="B49" s="61" t="s">
        <v>162</v>
      </c>
      <c r="C49" s="62" t="s">
        <v>163</v>
      </c>
      <c r="D49" s="63" t="s">
        <v>228</v>
      </c>
      <c r="E49" s="63"/>
      <c r="F49" s="63">
        <v>7</v>
      </c>
      <c r="G49" s="64">
        <v>8</v>
      </c>
      <c r="H49" s="63">
        <f t="shared" si="3"/>
        <v>22</v>
      </c>
      <c r="I49" s="95">
        <f t="shared" si="4"/>
        <v>46</v>
      </c>
      <c r="J49" s="96">
        <v>15</v>
      </c>
      <c r="K49" s="94">
        <f t="shared" si="5"/>
        <v>-31</v>
      </c>
    </row>
    <row r="50" spans="1:11" s="4" customFormat="1" ht="12" customHeight="1">
      <c r="A50" s="60">
        <v>34</v>
      </c>
      <c r="B50" s="61" t="s">
        <v>173</v>
      </c>
      <c r="C50" s="62" t="s">
        <v>174</v>
      </c>
      <c r="D50" s="63" t="s">
        <v>227</v>
      </c>
      <c r="E50" s="63">
        <v>3.5</v>
      </c>
      <c r="F50" s="63">
        <v>5</v>
      </c>
      <c r="G50" s="64">
        <v>4.8</v>
      </c>
      <c r="H50" s="63">
        <f t="shared" si="3"/>
        <v>21.8</v>
      </c>
      <c r="I50" s="95">
        <f t="shared" si="4"/>
        <v>47</v>
      </c>
      <c r="J50" s="93">
        <v>44</v>
      </c>
      <c r="K50" s="94">
        <f t="shared" si="5"/>
        <v>-3</v>
      </c>
    </row>
    <row r="51" spans="1:11" s="4" customFormat="1" ht="12" customHeight="1">
      <c r="A51" s="60">
        <v>38</v>
      </c>
      <c r="B51" s="61" t="s">
        <v>181</v>
      </c>
      <c r="C51" s="62" t="s">
        <v>182</v>
      </c>
      <c r="D51" s="63" t="s">
        <v>227</v>
      </c>
      <c r="E51" s="63">
        <v>4.5</v>
      </c>
      <c r="F51" s="63">
        <v>4.5</v>
      </c>
      <c r="G51" s="64">
        <v>3.6</v>
      </c>
      <c r="H51" s="63">
        <f t="shared" si="3"/>
        <v>21.6</v>
      </c>
      <c r="I51" s="95">
        <f t="shared" si="4"/>
        <v>48</v>
      </c>
      <c r="J51" s="96">
        <v>45</v>
      </c>
      <c r="K51" s="94">
        <f t="shared" si="5"/>
        <v>-3</v>
      </c>
    </row>
    <row r="52" spans="1:11" s="4" customFormat="1" ht="12" customHeight="1">
      <c r="A52" s="60">
        <v>54</v>
      </c>
      <c r="B52" s="61" t="s">
        <v>214</v>
      </c>
      <c r="C52" s="62" t="s">
        <v>156</v>
      </c>
      <c r="D52" s="63" t="s">
        <v>227</v>
      </c>
      <c r="E52" s="63">
        <v>5.5</v>
      </c>
      <c r="F52" s="63">
        <v>2.3</v>
      </c>
      <c r="G52" s="64">
        <v>5.6</v>
      </c>
      <c r="H52" s="63">
        <f t="shared" si="3"/>
        <v>21.2</v>
      </c>
      <c r="I52" s="95">
        <f t="shared" si="4"/>
        <v>49</v>
      </c>
      <c r="J52" s="93">
        <v>57</v>
      </c>
      <c r="K52" s="94">
        <f t="shared" si="5"/>
        <v>8</v>
      </c>
    </row>
    <row r="53" spans="1:11" s="4" customFormat="1" ht="12" customHeight="1">
      <c r="A53" s="60">
        <v>32</v>
      </c>
      <c r="B53" s="61" t="s">
        <v>169</v>
      </c>
      <c r="C53" s="62" t="s">
        <v>170</v>
      </c>
      <c r="D53" s="63" t="s">
        <v>227</v>
      </c>
      <c r="E53" s="63">
        <v>3.5</v>
      </c>
      <c r="F53" s="63">
        <v>4.3</v>
      </c>
      <c r="G53" s="64">
        <v>5.1</v>
      </c>
      <c r="H53" s="63">
        <f t="shared" si="3"/>
        <v>20.7</v>
      </c>
      <c r="I53" s="95">
        <f t="shared" si="4"/>
        <v>50</v>
      </c>
      <c r="J53" s="96">
        <v>55</v>
      </c>
      <c r="K53" s="94">
        <f t="shared" si="5"/>
        <v>5</v>
      </c>
    </row>
    <row r="54" spans="1:11" s="4" customFormat="1" ht="12" customHeight="1">
      <c r="A54" s="60">
        <v>43</v>
      </c>
      <c r="B54" s="61" t="s">
        <v>191</v>
      </c>
      <c r="C54" s="62" t="s">
        <v>192</v>
      </c>
      <c r="D54" s="63" t="s">
        <v>227</v>
      </c>
      <c r="E54" s="63">
        <v>4.5</v>
      </c>
      <c r="F54" s="63">
        <v>5</v>
      </c>
      <c r="G54" s="64">
        <v>1.5</v>
      </c>
      <c r="H54" s="63">
        <f t="shared" si="3"/>
        <v>20.5</v>
      </c>
      <c r="I54" s="95">
        <f t="shared" si="4"/>
        <v>51</v>
      </c>
      <c r="J54" s="93">
        <v>42</v>
      </c>
      <c r="K54" s="94">
        <f t="shared" si="5"/>
        <v>-9</v>
      </c>
    </row>
    <row r="55" spans="1:11" s="4" customFormat="1" ht="12" customHeight="1">
      <c r="A55" s="60">
        <v>36</v>
      </c>
      <c r="B55" s="61" t="s">
        <v>177</v>
      </c>
      <c r="C55" s="62" t="s">
        <v>178</v>
      </c>
      <c r="D55" s="63" t="s">
        <v>227</v>
      </c>
      <c r="E55" s="63">
        <v>3.5</v>
      </c>
      <c r="F55" s="63">
        <v>3.8</v>
      </c>
      <c r="G55" s="64">
        <v>3.3</v>
      </c>
      <c r="H55" s="63">
        <f t="shared" si="3"/>
        <v>17.9</v>
      </c>
      <c r="I55" s="95">
        <f t="shared" si="4"/>
        <v>52</v>
      </c>
      <c r="J55" s="96">
        <v>46</v>
      </c>
      <c r="K55" s="94">
        <f t="shared" si="5"/>
        <v>-6</v>
      </c>
    </row>
    <row r="56" spans="1:11" s="4" customFormat="1" ht="12" customHeight="1">
      <c r="A56" s="60">
        <v>35</v>
      </c>
      <c r="B56" s="61" t="s">
        <v>175</v>
      </c>
      <c r="C56" s="62" t="s">
        <v>176</v>
      </c>
      <c r="D56" s="63" t="s">
        <v>227</v>
      </c>
      <c r="E56" s="63">
        <v>4</v>
      </c>
      <c r="F56" s="63">
        <v>3</v>
      </c>
      <c r="G56" s="64">
        <v>1.9</v>
      </c>
      <c r="H56" s="63">
        <f t="shared" si="3"/>
        <v>15.9</v>
      </c>
      <c r="I56" s="95">
        <f t="shared" si="4"/>
        <v>53</v>
      </c>
      <c r="J56" s="93">
        <v>51</v>
      </c>
      <c r="K56" s="94">
        <f t="shared" si="5"/>
        <v>-2</v>
      </c>
    </row>
    <row r="57" spans="1:11" s="4" customFormat="1" ht="12" customHeight="1">
      <c r="A57" s="60">
        <v>51</v>
      </c>
      <c r="B57" s="61" t="s">
        <v>210</v>
      </c>
      <c r="C57" s="62" t="s">
        <v>211</v>
      </c>
      <c r="D57" s="63" t="s">
        <v>227</v>
      </c>
      <c r="E57" s="63">
        <v>3.5</v>
      </c>
      <c r="F57" s="63">
        <v>2.8</v>
      </c>
      <c r="G57" s="64">
        <v>3</v>
      </c>
      <c r="H57" s="63">
        <f t="shared" si="3"/>
        <v>15.6</v>
      </c>
      <c r="I57" s="95">
        <f t="shared" si="4"/>
        <v>54</v>
      </c>
      <c r="J57" s="96">
        <v>49</v>
      </c>
      <c r="K57" s="94">
        <f t="shared" si="5"/>
        <v>-5</v>
      </c>
    </row>
    <row r="58" spans="1:11" s="4" customFormat="1" ht="12" customHeight="1">
      <c r="A58" s="60">
        <v>60</v>
      </c>
      <c r="B58" s="61" t="s">
        <v>223</v>
      </c>
      <c r="C58" s="62" t="s">
        <v>224</v>
      </c>
      <c r="D58" s="63" t="s">
        <v>227</v>
      </c>
      <c r="E58" s="65">
        <v>2</v>
      </c>
      <c r="F58" s="65">
        <v>3</v>
      </c>
      <c r="G58" s="66">
        <v>5.6</v>
      </c>
      <c r="H58" s="63">
        <f t="shared" si="3"/>
        <v>15.6</v>
      </c>
      <c r="I58" s="95">
        <f t="shared" si="4"/>
        <v>54</v>
      </c>
      <c r="J58" s="93">
        <v>53</v>
      </c>
      <c r="K58" s="94">
        <f t="shared" si="5"/>
        <v>-1</v>
      </c>
    </row>
    <row r="59" spans="1:11" s="4" customFormat="1" ht="12" customHeight="1">
      <c r="A59" s="60">
        <v>49</v>
      </c>
      <c r="B59" s="61" t="s">
        <v>418</v>
      </c>
      <c r="C59" s="62" t="s">
        <v>419</v>
      </c>
      <c r="D59" s="63" t="s">
        <v>227</v>
      </c>
      <c r="E59" s="63">
        <v>2</v>
      </c>
      <c r="F59" s="63">
        <v>2</v>
      </c>
      <c r="G59" s="64">
        <v>5.9</v>
      </c>
      <c r="H59" s="63">
        <f t="shared" si="3"/>
        <v>13.9</v>
      </c>
      <c r="I59" s="95">
        <f t="shared" si="4"/>
        <v>56</v>
      </c>
      <c r="J59" s="96">
        <v>60</v>
      </c>
      <c r="K59" s="94">
        <f t="shared" si="5"/>
        <v>4</v>
      </c>
    </row>
    <row r="60" spans="1:11" s="4" customFormat="1" ht="12" customHeight="1">
      <c r="A60" s="60">
        <v>59</v>
      </c>
      <c r="B60" s="61" t="s">
        <v>221</v>
      </c>
      <c r="C60" s="62" t="s">
        <v>222</v>
      </c>
      <c r="D60" s="63" t="s">
        <v>227</v>
      </c>
      <c r="E60" s="63">
        <v>2</v>
      </c>
      <c r="F60" s="63">
        <v>2</v>
      </c>
      <c r="G60" s="64">
        <v>5.1</v>
      </c>
      <c r="H60" s="63">
        <f t="shared" si="3"/>
        <v>13.1</v>
      </c>
      <c r="I60" s="95">
        <f t="shared" si="4"/>
        <v>57</v>
      </c>
      <c r="J60" s="93">
        <v>50</v>
      </c>
      <c r="K60" s="94">
        <f t="shared" si="5"/>
        <v>-7</v>
      </c>
    </row>
    <row r="61" spans="1:11" s="4" customFormat="1" ht="12" customHeight="1">
      <c r="A61" s="60">
        <v>50</v>
      </c>
      <c r="B61" s="61" t="s">
        <v>206</v>
      </c>
      <c r="C61" s="62" t="s">
        <v>207</v>
      </c>
      <c r="D61" s="63" t="s">
        <v>227</v>
      </c>
      <c r="E61" s="63">
        <v>2</v>
      </c>
      <c r="F61" s="63">
        <v>2.3</v>
      </c>
      <c r="G61" s="64">
        <v>4.1</v>
      </c>
      <c r="H61" s="63">
        <f t="shared" si="3"/>
        <v>12.7</v>
      </c>
      <c r="I61" s="95">
        <f t="shared" si="4"/>
        <v>58</v>
      </c>
      <c r="J61" s="96">
        <v>54</v>
      </c>
      <c r="K61" s="94">
        <f t="shared" si="5"/>
        <v>-4</v>
      </c>
    </row>
    <row r="62" spans="1:11" s="4" customFormat="1" ht="12" customHeight="1">
      <c r="A62" s="60">
        <v>47</v>
      </c>
      <c r="B62" s="61" t="s">
        <v>201</v>
      </c>
      <c r="C62" s="62" t="s">
        <v>172</v>
      </c>
      <c r="D62" s="63" t="s">
        <v>227</v>
      </c>
      <c r="E62" s="63">
        <v>1</v>
      </c>
      <c r="F62" s="63">
        <v>2.5</v>
      </c>
      <c r="G62" s="64">
        <v>4.8</v>
      </c>
      <c r="H62" s="63">
        <f t="shared" si="3"/>
        <v>11.8</v>
      </c>
      <c r="I62" s="95">
        <f t="shared" si="4"/>
        <v>59</v>
      </c>
      <c r="J62" s="93">
        <v>58</v>
      </c>
      <c r="K62" s="94">
        <f t="shared" si="5"/>
        <v>-1</v>
      </c>
    </row>
    <row r="63" spans="1:11" s="4" customFormat="1" ht="12" customHeight="1">
      <c r="A63" s="60">
        <v>56</v>
      </c>
      <c r="B63" s="61" t="s">
        <v>217</v>
      </c>
      <c r="C63" s="62" t="s">
        <v>218</v>
      </c>
      <c r="D63" s="63" t="s">
        <v>227</v>
      </c>
      <c r="E63" s="63">
        <v>1</v>
      </c>
      <c r="F63" s="63">
        <v>3.3</v>
      </c>
      <c r="G63" s="64">
        <v>2</v>
      </c>
      <c r="H63" s="63">
        <f t="shared" si="3"/>
        <v>10.6</v>
      </c>
      <c r="I63" s="95">
        <f t="shared" si="4"/>
        <v>60</v>
      </c>
      <c r="J63" s="96">
        <v>59</v>
      </c>
      <c r="K63" s="94">
        <f t="shared" si="5"/>
        <v>-1</v>
      </c>
    </row>
    <row r="64" spans="1:11" s="4" customFormat="1" ht="12" customHeight="1" thickBot="1">
      <c r="A64" s="67">
        <v>57</v>
      </c>
      <c r="B64" s="69" t="s">
        <v>219</v>
      </c>
      <c r="C64" s="70" t="s">
        <v>220</v>
      </c>
      <c r="D64" s="68" t="s">
        <v>227</v>
      </c>
      <c r="E64" s="68">
        <v>0</v>
      </c>
      <c r="F64" s="68">
        <v>2.8</v>
      </c>
      <c r="G64" s="71">
        <v>3.2</v>
      </c>
      <c r="H64" s="68">
        <f t="shared" si="3"/>
        <v>8.8</v>
      </c>
      <c r="I64" s="95">
        <f t="shared" si="4"/>
        <v>61</v>
      </c>
      <c r="J64" s="104">
        <v>56</v>
      </c>
      <c r="K64" s="94">
        <f t="shared" si="5"/>
        <v>-5</v>
      </c>
    </row>
    <row r="65" spans="2:8" ht="13.5" customHeight="1" thickTop="1">
      <c r="B65" s="106" t="s">
        <v>423</v>
      </c>
      <c r="C65" s="101"/>
      <c r="D65" s="101"/>
      <c r="E65" s="101">
        <f>ROUND(SUM(E4:E64)/61,1)</f>
        <v>5.7</v>
      </c>
      <c r="F65" s="101">
        <f>ROUND(SUM(F4:F64)/61,1)</f>
        <v>5.2</v>
      </c>
      <c r="G65" s="101">
        <f>ROUND(SUM(G4:G64)/61,1)</f>
        <v>5.6</v>
      </c>
      <c r="H65" s="101">
        <f>ROUND(SUM(H4:H64)/61,1)</f>
        <v>27.3</v>
      </c>
    </row>
    <row r="66" spans="2:8" ht="12.75" customHeight="1">
      <c r="B66" s="106" t="s">
        <v>424</v>
      </c>
      <c r="C66" s="101"/>
      <c r="D66" s="101"/>
      <c r="E66" s="106">
        <f>COUNTIF(E$4:E$64,"&gt;=5")</f>
        <v>40</v>
      </c>
      <c r="F66" s="106">
        <f>COUNTIF(F$4:F$64,"&gt;=5")</f>
        <v>40</v>
      </c>
      <c r="G66" s="106">
        <f>COUNTIF(G$4:G$64,"&gt;=5")</f>
        <v>38</v>
      </c>
      <c r="H66" s="101"/>
    </row>
    <row r="67" spans="2:8" ht="15" customHeight="1">
      <c r="B67" s="107" t="s">
        <v>425</v>
      </c>
      <c r="C67" s="101"/>
      <c r="D67" s="101"/>
      <c r="E67" s="101">
        <f>ROUND(E66/60*100,1)</f>
        <v>66.7</v>
      </c>
      <c r="F67" s="101">
        <f>ROUND(F66/60*100,1)</f>
        <v>66.7</v>
      </c>
      <c r="G67" s="101">
        <f>ROUND(G66/60*100,1)</f>
        <v>63.3</v>
      </c>
      <c r="H67" s="101"/>
    </row>
  </sheetData>
  <sheetProtection/>
  <mergeCells count="1">
    <mergeCell ref="A2:J2"/>
  </mergeCells>
  <printOptions/>
  <pageMargins left="0.43" right="0.3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2">
      <selection activeCell="L39" sqref="L39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3" width="14.28125" style="2" customWidth="1"/>
    <col min="4" max="4" width="5.7109375" style="2" customWidth="1"/>
    <col min="5" max="5" width="6.8515625" style="2" customWidth="1"/>
    <col min="6" max="6" width="7.7109375" style="2" customWidth="1"/>
    <col min="7" max="7" width="6.28125" style="2" customWidth="1"/>
    <col min="8" max="8" width="6.140625" style="2" customWidth="1"/>
    <col min="9" max="9" width="6.8515625" style="2" customWidth="1"/>
    <col min="10" max="10" width="7.28125" style="1" customWidth="1"/>
    <col min="11" max="16384" width="9.140625" style="1" customWidth="1"/>
  </cols>
  <sheetData>
    <row r="1" spans="1:10" ht="14.25" customHeight="1">
      <c r="A1" s="38" t="s">
        <v>112</v>
      </c>
      <c r="B1" s="38"/>
      <c r="C1" s="39"/>
      <c r="D1" s="39"/>
      <c r="E1" s="39"/>
      <c r="F1" s="39"/>
      <c r="G1" s="39"/>
      <c r="H1" s="39"/>
      <c r="I1" s="39"/>
      <c r="J1" s="40"/>
    </row>
    <row r="2" spans="1:10" ht="15.75" customHeight="1" thickBot="1">
      <c r="A2" s="111" t="s">
        <v>433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8" customHeight="1" thickTop="1">
      <c r="A3" s="86" t="s">
        <v>109</v>
      </c>
      <c r="B3" s="87" t="s">
        <v>110</v>
      </c>
      <c r="C3" s="87" t="s">
        <v>111</v>
      </c>
      <c r="D3" s="87" t="s">
        <v>108</v>
      </c>
      <c r="E3" s="88" t="s">
        <v>410</v>
      </c>
      <c r="F3" s="88" t="s">
        <v>411</v>
      </c>
      <c r="G3" s="88" t="s">
        <v>412</v>
      </c>
      <c r="H3" s="88" t="s">
        <v>413</v>
      </c>
      <c r="I3" s="88" t="s">
        <v>422</v>
      </c>
      <c r="J3" s="87" t="s">
        <v>432</v>
      </c>
      <c r="K3" s="85" t="s">
        <v>426</v>
      </c>
    </row>
    <row r="4" spans="1:11" ht="15" customHeight="1">
      <c r="A4" s="22">
        <v>17</v>
      </c>
      <c r="B4" s="23" t="s">
        <v>259</v>
      </c>
      <c r="C4" s="41" t="s">
        <v>260</v>
      </c>
      <c r="D4" s="24" t="s">
        <v>274</v>
      </c>
      <c r="E4" s="24">
        <v>9</v>
      </c>
      <c r="F4" s="24">
        <v>8</v>
      </c>
      <c r="G4" s="24">
        <v>9.5</v>
      </c>
      <c r="H4" s="42">
        <f aca="true" t="shared" si="0" ref="H4:H50">ROUND(G4+F4*2+E4*2,1)</f>
        <v>43.5</v>
      </c>
      <c r="I4" s="25">
        <f aca="true" t="shared" si="1" ref="I4:I50">RANK(H4,$H$3:$H$50,0)</f>
        <v>1</v>
      </c>
      <c r="J4" s="91">
        <v>2</v>
      </c>
      <c r="K4" s="90">
        <f aca="true" t="shared" si="2" ref="K4:K50">J4-I4</f>
        <v>1</v>
      </c>
    </row>
    <row r="5" spans="1:11" s="3" customFormat="1" ht="15" customHeight="1">
      <c r="A5" s="26">
        <v>6</v>
      </c>
      <c r="B5" s="27" t="s">
        <v>241</v>
      </c>
      <c r="C5" s="43" t="s">
        <v>242</v>
      </c>
      <c r="D5" s="28" t="s">
        <v>274</v>
      </c>
      <c r="E5" s="28">
        <v>9</v>
      </c>
      <c r="F5" s="28">
        <v>7</v>
      </c>
      <c r="G5" s="28">
        <v>8.5</v>
      </c>
      <c r="H5" s="44">
        <f t="shared" si="0"/>
        <v>40.5</v>
      </c>
      <c r="I5" s="29">
        <f t="shared" si="1"/>
        <v>2</v>
      </c>
      <c r="J5" s="27">
        <v>1</v>
      </c>
      <c r="K5" s="90">
        <f t="shared" si="2"/>
        <v>-1</v>
      </c>
    </row>
    <row r="6" spans="1:11" ht="15" customHeight="1">
      <c r="A6" s="26">
        <v>14</v>
      </c>
      <c r="B6" s="27" t="s">
        <v>255</v>
      </c>
      <c r="C6" s="43" t="s">
        <v>256</v>
      </c>
      <c r="D6" s="28" t="s">
        <v>274</v>
      </c>
      <c r="E6" s="28">
        <v>8</v>
      </c>
      <c r="F6" s="28">
        <v>7.5</v>
      </c>
      <c r="G6" s="28">
        <v>9.5</v>
      </c>
      <c r="H6" s="44">
        <f t="shared" si="0"/>
        <v>40.5</v>
      </c>
      <c r="I6" s="29">
        <f t="shared" si="1"/>
        <v>2</v>
      </c>
      <c r="J6" s="91">
        <v>3</v>
      </c>
      <c r="K6" s="90">
        <f t="shared" si="2"/>
        <v>1</v>
      </c>
    </row>
    <row r="7" spans="1:11" ht="15" customHeight="1">
      <c r="A7" s="26">
        <v>8</v>
      </c>
      <c r="B7" s="27" t="s">
        <v>244</v>
      </c>
      <c r="C7" s="43" t="s">
        <v>245</v>
      </c>
      <c r="D7" s="28" t="s">
        <v>274</v>
      </c>
      <c r="E7" s="28">
        <v>8</v>
      </c>
      <c r="F7" s="28">
        <v>7.5</v>
      </c>
      <c r="G7" s="28">
        <v>8.5</v>
      </c>
      <c r="H7" s="44">
        <f t="shared" si="0"/>
        <v>39.5</v>
      </c>
      <c r="I7" s="29">
        <f t="shared" si="1"/>
        <v>4</v>
      </c>
      <c r="J7" s="27">
        <v>5</v>
      </c>
      <c r="K7" s="90">
        <f t="shared" si="2"/>
        <v>1</v>
      </c>
    </row>
    <row r="8" spans="1:11" ht="15" customHeight="1">
      <c r="A8" s="26">
        <v>2</v>
      </c>
      <c r="B8" s="27" t="s">
        <v>232</v>
      </c>
      <c r="C8" s="43" t="s">
        <v>233</v>
      </c>
      <c r="D8" s="28" t="s">
        <v>274</v>
      </c>
      <c r="E8" s="28">
        <v>8</v>
      </c>
      <c r="F8" s="28">
        <v>7.5</v>
      </c>
      <c r="G8" s="28">
        <v>7.3</v>
      </c>
      <c r="H8" s="44">
        <f t="shared" si="0"/>
        <v>38.3</v>
      </c>
      <c r="I8" s="29">
        <f t="shared" si="1"/>
        <v>5</v>
      </c>
      <c r="J8" s="91">
        <v>9</v>
      </c>
      <c r="K8" s="90">
        <f t="shared" si="2"/>
        <v>4</v>
      </c>
    </row>
    <row r="9" spans="1:11" ht="15" customHeight="1">
      <c r="A9" s="26">
        <v>7</v>
      </c>
      <c r="B9" s="27" t="s">
        <v>189</v>
      </c>
      <c r="C9" s="43" t="s">
        <v>243</v>
      </c>
      <c r="D9" s="28" t="s">
        <v>274</v>
      </c>
      <c r="E9" s="28">
        <v>8.25</v>
      </c>
      <c r="F9" s="28">
        <v>7</v>
      </c>
      <c r="G9" s="28">
        <v>7.4</v>
      </c>
      <c r="H9" s="44">
        <f t="shared" si="0"/>
        <v>37.9</v>
      </c>
      <c r="I9" s="29">
        <f t="shared" si="1"/>
        <v>6</v>
      </c>
      <c r="J9" s="27">
        <v>6</v>
      </c>
      <c r="K9" s="90">
        <f t="shared" si="2"/>
        <v>0</v>
      </c>
    </row>
    <row r="10" spans="1:11" ht="15" customHeight="1">
      <c r="A10" s="26">
        <v>23</v>
      </c>
      <c r="B10" s="27" t="s">
        <v>270</v>
      </c>
      <c r="C10" s="43" t="s">
        <v>271</v>
      </c>
      <c r="D10" s="28" t="s">
        <v>274</v>
      </c>
      <c r="E10" s="28">
        <v>7.25</v>
      </c>
      <c r="F10" s="28">
        <v>7.5</v>
      </c>
      <c r="G10" s="28">
        <v>7.8</v>
      </c>
      <c r="H10" s="44">
        <f t="shared" si="0"/>
        <v>37.3</v>
      </c>
      <c r="I10" s="29">
        <f t="shared" si="1"/>
        <v>7</v>
      </c>
      <c r="J10" s="91">
        <v>11</v>
      </c>
      <c r="K10" s="90">
        <f t="shared" si="2"/>
        <v>4</v>
      </c>
    </row>
    <row r="11" spans="1:11" ht="15" customHeight="1">
      <c r="A11" s="26">
        <v>20</v>
      </c>
      <c r="B11" s="27" t="s">
        <v>264</v>
      </c>
      <c r="C11" s="43" t="s">
        <v>265</v>
      </c>
      <c r="D11" s="28" t="s">
        <v>274</v>
      </c>
      <c r="E11" s="28">
        <v>7.5</v>
      </c>
      <c r="F11" s="28">
        <v>6.5</v>
      </c>
      <c r="G11" s="28">
        <v>8.8</v>
      </c>
      <c r="H11" s="44">
        <f t="shared" si="0"/>
        <v>36.8</v>
      </c>
      <c r="I11" s="29">
        <f t="shared" si="1"/>
        <v>8</v>
      </c>
      <c r="J11" s="27">
        <v>14</v>
      </c>
      <c r="K11" s="90">
        <f t="shared" si="2"/>
        <v>6</v>
      </c>
    </row>
    <row r="12" spans="1:11" ht="15" customHeight="1">
      <c r="A12" s="26">
        <v>22</v>
      </c>
      <c r="B12" s="27" t="s">
        <v>268</v>
      </c>
      <c r="C12" s="43" t="s">
        <v>269</v>
      </c>
      <c r="D12" s="28" t="s">
        <v>274</v>
      </c>
      <c r="E12" s="28">
        <v>7.5</v>
      </c>
      <c r="F12" s="28">
        <v>6.5</v>
      </c>
      <c r="G12" s="28">
        <v>8.3</v>
      </c>
      <c r="H12" s="44">
        <f t="shared" si="0"/>
        <v>36.3</v>
      </c>
      <c r="I12" s="29">
        <f t="shared" si="1"/>
        <v>9</v>
      </c>
      <c r="J12" s="91">
        <v>10</v>
      </c>
      <c r="K12" s="90">
        <f t="shared" si="2"/>
        <v>1</v>
      </c>
    </row>
    <row r="13" spans="1:11" ht="15" customHeight="1">
      <c r="A13" s="26">
        <v>3</v>
      </c>
      <c r="B13" s="27" t="s">
        <v>236</v>
      </c>
      <c r="C13" s="43" t="s">
        <v>237</v>
      </c>
      <c r="D13" s="28" t="s">
        <v>274</v>
      </c>
      <c r="E13" s="28">
        <v>7.25</v>
      </c>
      <c r="F13" s="28">
        <v>6.5</v>
      </c>
      <c r="G13" s="28">
        <v>7.4</v>
      </c>
      <c r="H13" s="44">
        <f t="shared" si="0"/>
        <v>34.9</v>
      </c>
      <c r="I13" s="29">
        <f t="shared" si="1"/>
        <v>10</v>
      </c>
      <c r="J13" s="27">
        <v>8</v>
      </c>
      <c r="K13" s="90">
        <f t="shared" si="2"/>
        <v>-2</v>
      </c>
    </row>
    <row r="14" spans="1:11" ht="15" customHeight="1">
      <c r="A14" s="26">
        <v>13</v>
      </c>
      <c r="B14" s="27" t="s">
        <v>253</v>
      </c>
      <c r="C14" s="43" t="s">
        <v>254</v>
      </c>
      <c r="D14" s="28" t="s">
        <v>274</v>
      </c>
      <c r="E14" s="28">
        <v>7.5</v>
      </c>
      <c r="F14" s="28">
        <v>6</v>
      </c>
      <c r="G14" s="28">
        <v>7.5</v>
      </c>
      <c r="H14" s="44">
        <f t="shared" si="0"/>
        <v>34.5</v>
      </c>
      <c r="I14" s="29">
        <f t="shared" si="1"/>
        <v>11</v>
      </c>
      <c r="J14" s="91">
        <v>33</v>
      </c>
      <c r="K14" s="90">
        <f t="shared" si="2"/>
        <v>22</v>
      </c>
    </row>
    <row r="15" spans="1:11" ht="15" customHeight="1">
      <c r="A15" s="26">
        <v>9</v>
      </c>
      <c r="B15" s="27" t="s">
        <v>246</v>
      </c>
      <c r="C15" s="43" t="s">
        <v>243</v>
      </c>
      <c r="D15" s="28" t="s">
        <v>274</v>
      </c>
      <c r="E15" s="28">
        <v>6.5</v>
      </c>
      <c r="F15" s="28">
        <v>6.5</v>
      </c>
      <c r="G15" s="28">
        <v>8</v>
      </c>
      <c r="H15" s="44">
        <f t="shared" si="0"/>
        <v>34</v>
      </c>
      <c r="I15" s="29">
        <f t="shared" si="1"/>
        <v>12</v>
      </c>
      <c r="J15" s="27">
        <v>7</v>
      </c>
      <c r="K15" s="90">
        <f t="shared" si="2"/>
        <v>-5</v>
      </c>
    </row>
    <row r="16" spans="1:11" ht="15" customHeight="1">
      <c r="A16" s="26">
        <v>24</v>
      </c>
      <c r="B16" s="27" t="s">
        <v>234</v>
      </c>
      <c r="C16" s="43" t="s">
        <v>235</v>
      </c>
      <c r="D16" s="28" t="s">
        <v>318</v>
      </c>
      <c r="E16" s="28">
        <v>6.25</v>
      </c>
      <c r="F16" s="28">
        <v>7</v>
      </c>
      <c r="G16" s="28">
        <v>7.2</v>
      </c>
      <c r="H16" s="44">
        <f t="shared" si="0"/>
        <v>33.7</v>
      </c>
      <c r="I16" s="29">
        <f t="shared" si="1"/>
        <v>13</v>
      </c>
      <c r="J16" s="91">
        <v>23</v>
      </c>
      <c r="K16" s="90">
        <f t="shared" si="2"/>
        <v>10</v>
      </c>
    </row>
    <row r="17" spans="1:11" ht="15" customHeight="1">
      <c r="A17" s="26">
        <v>15</v>
      </c>
      <c r="B17" s="27" t="s">
        <v>257</v>
      </c>
      <c r="C17" s="43" t="s">
        <v>258</v>
      </c>
      <c r="D17" s="28" t="s">
        <v>274</v>
      </c>
      <c r="E17" s="28">
        <v>7</v>
      </c>
      <c r="F17" s="28">
        <v>6.5</v>
      </c>
      <c r="G17" s="28">
        <v>6.2</v>
      </c>
      <c r="H17" s="44">
        <f t="shared" si="0"/>
        <v>33.2</v>
      </c>
      <c r="I17" s="29">
        <f t="shared" si="1"/>
        <v>14</v>
      </c>
      <c r="J17" s="27">
        <v>20</v>
      </c>
      <c r="K17" s="90">
        <f t="shared" si="2"/>
        <v>6</v>
      </c>
    </row>
    <row r="18" spans="1:11" ht="15" customHeight="1">
      <c r="A18" s="26">
        <v>10</v>
      </c>
      <c r="B18" s="27" t="s">
        <v>247</v>
      </c>
      <c r="C18" s="43" t="s">
        <v>248</v>
      </c>
      <c r="D18" s="28" t="s">
        <v>274</v>
      </c>
      <c r="E18" s="28">
        <v>5</v>
      </c>
      <c r="F18" s="28">
        <v>7.5</v>
      </c>
      <c r="G18" s="28">
        <v>7.9</v>
      </c>
      <c r="H18" s="44">
        <f t="shared" si="0"/>
        <v>32.9</v>
      </c>
      <c r="I18" s="29">
        <f t="shared" si="1"/>
        <v>15</v>
      </c>
      <c r="J18" s="91">
        <v>4</v>
      </c>
      <c r="K18" s="90">
        <f t="shared" si="2"/>
        <v>-11</v>
      </c>
    </row>
    <row r="19" spans="1:11" ht="15" customHeight="1">
      <c r="A19" s="26">
        <v>11</v>
      </c>
      <c r="B19" s="27" t="s">
        <v>249</v>
      </c>
      <c r="C19" s="43" t="s">
        <v>250</v>
      </c>
      <c r="D19" s="28" t="s">
        <v>274</v>
      </c>
      <c r="E19" s="28">
        <v>7</v>
      </c>
      <c r="F19" s="28">
        <v>6.5</v>
      </c>
      <c r="G19" s="28">
        <v>5.4</v>
      </c>
      <c r="H19" s="44">
        <f t="shared" si="0"/>
        <v>32.4</v>
      </c>
      <c r="I19" s="29">
        <f t="shared" si="1"/>
        <v>16</v>
      </c>
      <c r="J19" s="27">
        <v>15</v>
      </c>
      <c r="K19" s="90">
        <f t="shared" si="2"/>
        <v>-1</v>
      </c>
    </row>
    <row r="20" spans="1:11" ht="15" customHeight="1">
      <c r="A20" s="26">
        <v>19</v>
      </c>
      <c r="B20" s="27" t="s">
        <v>263</v>
      </c>
      <c r="C20" s="43" t="s">
        <v>252</v>
      </c>
      <c r="D20" s="28" t="s">
        <v>274</v>
      </c>
      <c r="E20" s="28">
        <v>7</v>
      </c>
      <c r="F20" s="28">
        <v>6.5</v>
      </c>
      <c r="G20" s="28">
        <v>5.4</v>
      </c>
      <c r="H20" s="44">
        <f t="shared" si="0"/>
        <v>32.4</v>
      </c>
      <c r="I20" s="29">
        <f t="shared" si="1"/>
        <v>16</v>
      </c>
      <c r="J20" s="91">
        <v>16</v>
      </c>
      <c r="K20" s="90">
        <f t="shared" si="2"/>
        <v>0</v>
      </c>
    </row>
    <row r="21" spans="1:11" ht="15" customHeight="1">
      <c r="A21" s="26">
        <v>21</v>
      </c>
      <c r="B21" s="27" t="s">
        <v>266</v>
      </c>
      <c r="C21" s="43" t="s">
        <v>267</v>
      </c>
      <c r="D21" s="28" t="s">
        <v>274</v>
      </c>
      <c r="E21" s="28">
        <v>6.5</v>
      </c>
      <c r="F21" s="28">
        <v>6</v>
      </c>
      <c r="G21" s="28">
        <v>7.3</v>
      </c>
      <c r="H21" s="44">
        <f t="shared" si="0"/>
        <v>32.3</v>
      </c>
      <c r="I21" s="29">
        <f t="shared" si="1"/>
        <v>18</v>
      </c>
      <c r="J21" s="27">
        <v>17</v>
      </c>
      <c r="K21" s="90">
        <f t="shared" si="2"/>
        <v>-1</v>
      </c>
    </row>
    <row r="22" spans="1:11" ht="15" customHeight="1">
      <c r="A22" s="26">
        <v>16</v>
      </c>
      <c r="B22" s="27" t="s">
        <v>303</v>
      </c>
      <c r="C22" s="43" t="s">
        <v>304</v>
      </c>
      <c r="D22" s="28" t="s">
        <v>274</v>
      </c>
      <c r="E22" s="28">
        <v>8</v>
      </c>
      <c r="F22" s="28">
        <v>5</v>
      </c>
      <c r="G22" s="28">
        <v>6.2</v>
      </c>
      <c r="H22" s="44">
        <f t="shared" si="0"/>
        <v>32.2</v>
      </c>
      <c r="I22" s="29">
        <f t="shared" si="1"/>
        <v>19</v>
      </c>
      <c r="J22" s="91">
        <v>13</v>
      </c>
      <c r="K22" s="90">
        <f t="shared" si="2"/>
        <v>-6</v>
      </c>
    </row>
    <row r="23" spans="1:11" ht="15" customHeight="1">
      <c r="A23" s="26">
        <v>1</v>
      </c>
      <c r="B23" s="27" t="s">
        <v>230</v>
      </c>
      <c r="C23" s="43" t="s">
        <v>231</v>
      </c>
      <c r="D23" s="28" t="s">
        <v>274</v>
      </c>
      <c r="E23" s="28">
        <v>5.25</v>
      </c>
      <c r="F23" s="28">
        <v>6.5</v>
      </c>
      <c r="G23" s="28">
        <v>8</v>
      </c>
      <c r="H23" s="44">
        <f t="shared" si="0"/>
        <v>31.5</v>
      </c>
      <c r="I23" s="29">
        <f t="shared" si="1"/>
        <v>20</v>
      </c>
      <c r="J23" s="27">
        <v>12</v>
      </c>
      <c r="K23" s="90">
        <f t="shared" si="2"/>
        <v>-8</v>
      </c>
    </row>
    <row r="24" spans="1:11" ht="15" customHeight="1">
      <c r="A24" s="26">
        <v>18</v>
      </c>
      <c r="B24" s="27" t="s">
        <v>261</v>
      </c>
      <c r="C24" s="43" t="s">
        <v>262</v>
      </c>
      <c r="D24" s="28" t="s">
        <v>274</v>
      </c>
      <c r="E24" s="28">
        <v>7.25</v>
      </c>
      <c r="F24" s="28">
        <v>6</v>
      </c>
      <c r="G24" s="28">
        <v>4.6</v>
      </c>
      <c r="H24" s="44">
        <f t="shared" si="0"/>
        <v>31.1</v>
      </c>
      <c r="I24" s="29">
        <f t="shared" si="1"/>
        <v>21</v>
      </c>
      <c r="J24" s="91">
        <v>22</v>
      </c>
      <c r="K24" s="90">
        <f t="shared" si="2"/>
        <v>1</v>
      </c>
    </row>
    <row r="25" spans="1:11" ht="15" customHeight="1">
      <c r="A25" s="26">
        <v>44</v>
      </c>
      <c r="B25" s="27" t="s">
        <v>310</v>
      </c>
      <c r="C25" s="43" t="s">
        <v>311</v>
      </c>
      <c r="D25" s="28" t="s">
        <v>318</v>
      </c>
      <c r="E25" s="28">
        <v>6</v>
      </c>
      <c r="F25" s="28">
        <v>6</v>
      </c>
      <c r="G25" s="28">
        <v>7</v>
      </c>
      <c r="H25" s="44">
        <f t="shared" si="0"/>
        <v>31</v>
      </c>
      <c r="I25" s="29">
        <f t="shared" si="1"/>
        <v>22</v>
      </c>
      <c r="J25" s="27">
        <v>21</v>
      </c>
      <c r="K25" s="90">
        <f t="shared" si="2"/>
        <v>-1</v>
      </c>
    </row>
    <row r="26" spans="1:11" ht="15" customHeight="1">
      <c r="A26" s="26">
        <v>12</v>
      </c>
      <c r="B26" s="27" t="s">
        <v>251</v>
      </c>
      <c r="C26" s="43" t="s">
        <v>252</v>
      </c>
      <c r="D26" s="28" t="s">
        <v>274</v>
      </c>
      <c r="E26" s="28">
        <v>6.5</v>
      </c>
      <c r="F26" s="28">
        <v>6</v>
      </c>
      <c r="G26" s="28">
        <v>5.9</v>
      </c>
      <c r="H26" s="44">
        <f t="shared" si="0"/>
        <v>30.9</v>
      </c>
      <c r="I26" s="29">
        <f t="shared" si="1"/>
        <v>23</v>
      </c>
      <c r="J26" s="91">
        <v>34</v>
      </c>
      <c r="K26" s="90">
        <f t="shared" si="2"/>
        <v>11</v>
      </c>
    </row>
    <row r="27" spans="1:11" ht="15" customHeight="1">
      <c r="A27" s="26">
        <v>4</v>
      </c>
      <c r="B27" s="27" t="s">
        <v>238</v>
      </c>
      <c r="C27" s="43" t="s">
        <v>239</v>
      </c>
      <c r="D27" s="28" t="s">
        <v>274</v>
      </c>
      <c r="E27" s="28">
        <v>6</v>
      </c>
      <c r="F27" s="28">
        <v>5.5</v>
      </c>
      <c r="G27" s="28">
        <v>7.8</v>
      </c>
      <c r="H27" s="44">
        <f t="shared" si="0"/>
        <v>30.8</v>
      </c>
      <c r="I27" s="29">
        <f t="shared" si="1"/>
        <v>24</v>
      </c>
      <c r="J27" s="27">
        <v>19</v>
      </c>
      <c r="K27" s="90">
        <f t="shared" si="2"/>
        <v>-5</v>
      </c>
    </row>
    <row r="28" spans="1:11" ht="15" customHeight="1">
      <c r="A28" s="26">
        <v>5</v>
      </c>
      <c r="B28" s="27" t="s">
        <v>240</v>
      </c>
      <c r="C28" s="43" t="s">
        <v>239</v>
      </c>
      <c r="D28" s="28" t="s">
        <v>274</v>
      </c>
      <c r="E28" s="28">
        <v>6.25</v>
      </c>
      <c r="F28" s="28">
        <v>5.5</v>
      </c>
      <c r="G28" s="28">
        <v>7</v>
      </c>
      <c r="H28" s="44">
        <f t="shared" si="0"/>
        <v>30.5</v>
      </c>
      <c r="I28" s="29">
        <f t="shared" si="1"/>
        <v>25</v>
      </c>
      <c r="J28" s="91">
        <v>18</v>
      </c>
      <c r="K28" s="90">
        <f t="shared" si="2"/>
        <v>-7</v>
      </c>
    </row>
    <row r="29" spans="1:11" ht="15" customHeight="1">
      <c r="A29" s="26">
        <v>39</v>
      </c>
      <c r="B29" s="27" t="s">
        <v>301</v>
      </c>
      <c r="C29" s="43" t="s">
        <v>302</v>
      </c>
      <c r="D29" s="28" t="s">
        <v>318</v>
      </c>
      <c r="E29" s="28">
        <v>5.25</v>
      </c>
      <c r="F29" s="28">
        <v>6</v>
      </c>
      <c r="G29" s="28">
        <v>7.2</v>
      </c>
      <c r="H29" s="44">
        <f t="shared" si="0"/>
        <v>29.7</v>
      </c>
      <c r="I29" s="29">
        <f t="shared" si="1"/>
        <v>26</v>
      </c>
      <c r="J29" s="27">
        <v>26</v>
      </c>
      <c r="K29" s="90">
        <f t="shared" si="2"/>
        <v>0</v>
      </c>
    </row>
    <row r="30" spans="1:11" ht="15" customHeight="1">
      <c r="A30" s="26">
        <v>27</v>
      </c>
      <c r="B30" s="27" t="s">
        <v>277</v>
      </c>
      <c r="C30" s="43" t="s">
        <v>278</v>
      </c>
      <c r="D30" s="28" t="s">
        <v>318</v>
      </c>
      <c r="E30" s="28">
        <v>6</v>
      </c>
      <c r="F30" s="28">
        <v>5</v>
      </c>
      <c r="G30" s="28">
        <v>7.5</v>
      </c>
      <c r="H30" s="44">
        <f t="shared" si="0"/>
        <v>29.5</v>
      </c>
      <c r="I30" s="29">
        <f t="shared" si="1"/>
        <v>27</v>
      </c>
      <c r="J30" s="91">
        <v>31</v>
      </c>
      <c r="K30" s="90">
        <f t="shared" si="2"/>
        <v>4</v>
      </c>
    </row>
    <row r="31" spans="1:11" ht="15" customHeight="1">
      <c r="A31" s="26">
        <v>25</v>
      </c>
      <c r="B31" s="27" t="s">
        <v>275</v>
      </c>
      <c r="C31" s="43" t="s">
        <v>276</v>
      </c>
      <c r="D31" s="28" t="s">
        <v>318</v>
      </c>
      <c r="E31" s="28">
        <v>5.25</v>
      </c>
      <c r="F31" s="28">
        <v>6</v>
      </c>
      <c r="G31" s="28">
        <v>6.2</v>
      </c>
      <c r="H31" s="44">
        <f t="shared" si="0"/>
        <v>28.7</v>
      </c>
      <c r="I31" s="29">
        <f t="shared" si="1"/>
        <v>28</v>
      </c>
      <c r="J31" s="27">
        <v>27</v>
      </c>
      <c r="K31" s="90">
        <f t="shared" si="2"/>
        <v>-1</v>
      </c>
    </row>
    <row r="32" spans="1:11" ht="15" customHeight="1">
      <c r="A32" s="26">
        <v>46</v>
      </c>
      <c r="B32" s="27" t="s">
        <v>314</v>
      </c>
      <c r="C32" s="43" t="s">
        <v>315</v>
      </c>
      <c r="D32" s="28" t="s">
        <v>318</v>
      </c>
      <c r="E32" s="28">
        <v>5.5</v>
      </c>
      <c r="F32" s="28">
        <v>5.5</v>
      </c>
      <c r="G32" s="28">
        <v>6.5</v>
      </c>
      <c r="H32" s="44">
        <f t="shared" si="0"/>
        <v>28.5</v>
      </c>
      <c r="I32" s="29">
        <f t="shared" si="1"/>
        <v>29</v>
      </c>
      <c r="J32" s="91">
        <v>24</v>
      </c>
      <c r="K32" s="90">
        <f t="shared" si="2"/>
        <v>-5</v>
      </c>
    </row>
    <row r="33" spans="1:11" ht="15" customHeight="1">
      <c r="A33" s="26">
        <v>36</v>
      </c>
      <c r="B33" s="27" t="s">
        <v>295</v>
      </c>
      <c r="C33" s="43" t="s">
        <v>296</v>
      </c>
      <c r="D33" s="28" t="s">
        <v>318</v>
      </c>
      <c r="E33" s="28">
        <v>5.5</v>
      </c>
      <c r="F33" s="28">
        <v>6.5</v>
      </c>
      <c r="G33" s="28">
        <v>4.3</v>
      </c>
      <c r="H33" s="44">
        <f t="shared" si="0"/>
        <v>28.3</v>
      </c>
      <c r="I33" s="29">
        <f t="shared" si="1"/>
        <v>30</v>
      </c>
      <c r="J33" s="27">
        <v>29</v>
      </c>
      <c r="K33" s="90">
        <f t="shared" si="2"/>
        <v>-1</v>
      </c>
    </row>
    <row r="34" spans="1:11" ht="15" customHeight="1">
      <c r="A34" s="26">
        <v>45</v>
      </c>
      <c r="B34" s="27" t="s">
        <v>312</v>
      </c>
      <c r="C34" s="43" t="s">
        <v>313</v>
      </c>
      <c r="D34" s="28" t="s">
        <v>318</v>
      </c>
      <c r="E34" s="28">
        <v>3.75</v>
      </c>
      <c r="F34" s="28">
        <v>6</v>
      </c>
      <c r="G34" s="28">
        <v>7.8</v>
      </c>
      <c r="H34" s="44">
        <f t="shared" si="0"/>
        <v>27.3</v>
      </c>
      <c r="I34" s="29">
        <f t="shared" si="1"/>
        <v>31</v>
      </c>
      <c r="J34" s="91">
        <v>36</v>
      </c>
      <c r="K34" s="90">
        <f t="shared" si="2"/>
        <v>5</v>
      </c>
    </row>
    <row r="35" spans="1:11" ht="15" customHeight="1">
      <c r="A35" s="26">
        <v>38</v>
      </c>
      <c r="B35" s="27" t="s">
        <v>299</v>
      </c>
      <c r="C35" s="43" t="s">
        <v>300</v>
      </c>
      <c r="D35" s="28" t="s">
        <v>318</v>
      </c>
      <c r="E35" s="28">
        <v>5</v>
      </c>
      <c r="F35" s="28">
        <v>5</v>
      </c>
      <c r="G35" s="28">
        <v>6.9</v>
      </c>
      <c r="H35" s="44">
        <f t="shared" si="0"/>
        <v>26.9</v>
      </c>
      <c r="I35" s="29">
        <f t="shared" si="1"/>
        <v>32</v>
      </c>
      <c r="J35" s="27">
        <v>42</v>
      </c>
      <c r="K35" s="90">
        <f t="shared" si="2"/>
        <v>10</v>
      </c>
    </row>
    <row r="36" spans="1:11" ht="15" customHeight="1">
      <c r="A36" s="26">
        <v>35</v>
      </c>
      <c r="B36" s="27" t="s">
        <v>293</v>
      </c>
      <c r="C36" s="43" t="s">
        <v>294</v>
      </c>
      <c r="D36" s="28" t="s">
        <v>318</v>
      </c>
      <c r="E36" s="28">
        <v>4</v>
      </c>
      <c r="F36" s="28">
        <v>6</v>
      </c>
      <c r="G36" s="28">
        <v>6.8</v>
      </c>
      <c r="H36" s="44">
        <f t="shared" si="0"/>
        <v>26.8</v>
      </c>
      <c r="I36" s="29">
        <f t="shared" si="1"/>
        <v>33</v>
      </c>
      <c r="J36" s="91">
        <v>35</v>
      </c>
      <c r="K36" s="90">
        <f t="shared" si="2"/>
        <v>2</v>
      </c>
    </row>
    <row r="37" spans="1:11" ht="15" customHeight="1">
      <c r="A37" s="26">
        <v>28</v>
      </c>
      <c r="B37" s="27" t="s">
        <v>279</v>
      </c>
      <c r="C37" s="43" t="s">
        <v>280</v>
      </c>
      <c r="D37" s="28" t="s">
        <v>318</v>
      </c>
      <c r="E37" s="28">
        <v>4.25</v>
      </c>
      <c r="F37" s="28">
        <v>5</v>
      </c>
      <c r="G37" s="28">
        <v>7.5</v>
      </c>
      <c r="H37" s="44">
        <f t="shared" si="0"/>
        <v>26</v>
      </c>
      <c r="I37" s="29">
        <f t="shared" si="1"/>
        <v>34</v>
      </c>
      <c r="J37" s="27">
        <v>28</v>
      </c>
      <c r="K37" s="90">
        <f t="shared" si="2"/>
        <v>-6</v>
      </c>
    </row>
    <row r="38" spans="1:11" ht="15" customHeight="1">
      <c r="A38" s="26">
        <v>40</v>
      </c>
      <c r="B38" s="27" t="s">
        <v>272</v>
      </c>
      <c r="C38" s="43" t="s">
        <v>273</v>
      </c>
      <c r="D38" s="28" t="s">
        <v>318</v>
      </c>
      <c r="E38" s="28">
        <v>3.75</v>
      </c>
      <c r="F38" s="28">
        <v>5.5</v>
      </c>
      <c r="G38" s="28">
        <v>6.4</v>
      </c>
      <c r="H38" s="44">
        <f t="shared" si="0"/>
        <v>24.9</v>
      </c>
      <c r="I38" s="29">
        <f t="shared" si="1"/>
        <v>35</v>
      </c>
      <c r="J38" s="91">
        <v>37</v>
      </c>
      <c r="K38" s="90">
        <f t="shared" si="2"/>
        <v>2</v>
      </c>
    </row>
    <row r="39" spans="1:11" ht="15" customHeight="1">
      <c r="A39" s="26">
        <v>31</v>
      </c>
      <c r="B39" s="27" t="s">
        <v>285</v>
      </c>
      <c r="C39" s="43" t="s">
        <v>286</v>
      </c>
      <c r="D39" s="28" t="s">
        <v>318</v>
      </c>
      <c r="E39" s="28">
        <v>3.5</v>
      </c>
      <c r="F39" s="28">
        <v>5</v>
      </c>
      <c r="G39" s="28">
        <v>6.8</v>
      </c>
      <c r="H39" s="44">
        <f t="shared" si="0"/>
        <v>23.8</v>
      </c>
      <c r="I39" s="29">
        <f t="shared" si="1"/>
        <v>36</v>
      </c>
      <c r="J39" s="27">
        <v>30</v>
      </c>
      <c r="K39" s="90">
        <f t="shared" si="2"/>
        <v>-6</v>
      </c>
    </row>
    <row r="40" spans="1:11" ht="15" customHeight="1">
      <c r="A40" s="26">
        <v>34</v>
      </c>
      <c r="B40" s="27" t="s">
        <v>291</v>
      </c>
      <c r="C40" s="43" t="s">
        <v>292</v>
      </c>
      <c r="D40" s="28" t="s">
        <v>318</v>
      </c>
      <c r="E40" s="28">
        <v>4</v>
      </c>
      <c r="F40" s="28">
        <v>4.5</v>
      </c>
      <c r="G40" s="28">
        <v>6.3</v>
      </c>
      <c r="H40" s="44">
        <f t="shared" si="0"/>
        <v>23.3</v>
      </c>
      <c r="I40" s="29">
        <f t="shared" si="1"/>
        <v>37</v>
      </c>
      <c r="J40" s="91">
        <v>25</v>
      </c>
      <c r="K40" s="90">
        <f t="shared" si="2"/>
        <v>-12</v>
      </c>
    </row>
    <row r="41" spans="1:11" ht="15" customHeight="1">
      <c r="A41" s="26">
        <v>30</v>
      </c>
      <c r="B41" s="27" t="s">
        <v>283</v>
      </c>
      <c r="C41" s="43" t="s">
        <v>284</v>
      </c>
      <c r="D41" s="28" t="s">
        <v>318</v>
      </c>
      <c r="E41" s="28">
        <v>2</v>
      </c>
      <c r="F41" s="28">
        <v>6</v>
      </c>
      <c r="G41" s="28">
        <v>7</v>
      </c>
      <c r="H41" s="44">
        <f t="shared" si="0"/>
        <v>23</v>
      </c>
      <c r="I41" s="29">
        <f t="shared" si="1"/>
        <v>38</v>
      </c>
      <c r="J41" s="27">
        <v>43</v>
      </c>
      <c r="K41" s="90">
        <f t="shared" si="2"/>
        <v>5</v>
      </c>
    </row>
    <row r="42" spans="1:11" ht="15" customHeight="1">
      <c r="A42" s="26">
        <v>42</v>
      </c>
      <c r="B42" s="27" t="s">
        <v>214</v>
      </c>
      <c r="C42" s="43" t="s">
        <v>307</v>
      </c>
      <c r="D42" s="28" t="s">
        <v>318</v>
      </c>
      <c r="E42" s="28">
        <v>4</v>
      </c>
      <c r="F42" s="28">
        <v>5</v>
      </c>
      <c r="G42" s="28">
        <v>4.3</v>
      </c>
      <c r="H42" s="44">
        <f t="shared" si="0"/>
        <v>22.3</v>
      </c>
      <c r="I42" s="29">
        <f t="shared" si="1"/>
        <v>39</v>
      </c>
      <c r="J42" s="91">
        <v>32</v>
      </c>
      <c r="K42" s="90">
        <f t="shared" si="2"/>
        <v>-7</v>
      </c>
    </row>
    <row r="43" spans="1:11" ht="15" customHeight="1">
      <c r="A43" s="26">
        <v>32</v>
      </c>
      <c r="B43" s="27" t="s">
        <v>287</v>
      </c>
      <c r="C43" s="43" t="s">
        <v>288</v>
      </c>
      <c r="D43" s="28" t="s">
        <v>318</v>
      </c>
      <c r="E43" s="28">
        <v>1.25</v>
      </c>
      <c r="F43" s="28">
        <v>6</v>
      </c>
      <c r="G43" s="28">
        <v>7.7</v>
      </c>
      <c r="H43" s="44">
        <f t="shared" si="0"/>
        <v>22.2</v>
      </c>
      <c r="I43" s="29">
        <f t="shared" si="1"/>
        <v>40</v>
      </c>
      <c r="J43" s="27">
        <v>41</v>
      </c>
      <c r="K43" s="90">
        <f t="shared" si="2"/>
        <v>1</v>
      </c>
    </row>
    <row r="44" spans="1:11" ht="18.75" customHeight="1">
      <c r="A44" s="26">
        <v>41</v>
      </c>
      <c r="B44" s="27" t="s">
        <v>305</v>
      </c>
      <c r="C44" s="43" t="s">
        <v>306</v>
      </c>
      <c r="D44" s="28" t="s">
        <v>318</v>
      </c>
      <c r="E44" s="28">
        <v>3.75</v>
      </c>
      <c r="F44" s="28">
        <v>5</v>
      </c>
      <c r="G44" s="28">
        <v>4</v>
      </c>
      <c r="H44" s="44">
        <f t="shared" si="0"/>
        <v>21.5</v>
      </c>
      <c r="I44" s="29">
        <f t="shared" si="1"/>
        <v>41</v>
      </c>
      <c r="J44" s="91">
        <v>47</v>
      </c>
      <c r="K44" s="90">
        <f t="shared" si="2"/>
        <v>6</v>
      </c>
    </row>
    <row r="45" spans="1:11" ht="15" customHeight="1">
      <c r="A45" s="26">
        <v>43</v>
      </c>
      <c r="B45" s="27" t="s">
        <v>308</v>
      </c>
      <c r="C45" s="43" t="s">
        <v>309</v>
      </c>
      <c r="D45" s="28" t="s">
        <v>318</v>
      </c>
      <c r="E45" s="28">
        <v>1.75</v>
      </c>
      <c r="F45" s="28">
        <v>5</v>
      </c>
      <c r="G45" s="28">
        <v>7</v>
      </c>
      <c r="H45" s="44">
        <f t="shared" si="0"/>
        <v>20.5</v>
      </c>
      <c r="I45" s="29">
        <f t="shared" si="1"/>
        <v>42</v>
      </c>
      <c r="J45" s="27">
        <v>39</v>
      </c>
      <c r="K45" s="90">
        <f t="shared" si="2"/>
        <v>-3</v>
      </c>
    </row>
    <row r="46" spans="1:11" ht="15" customHeight="1">
      <c r="A46" s="26">
        <v>29</v>
      </c>
      <c r="B46" s="27" t="s">
        <v>281</v>
      </c>
      <c r="C46" s="43" t="s">
        <v>282</v>
      </c>
      <c r="D46" s="28" t="s">
        <v>318</v>
      </c>
      <c r="E46" s="28">
        <v>2.75</v>
      </c>
      <c r="F46" s="28">
        <v>3.5</v>
      </c>
      <c r="G46" s="28">
        <v>5.9</v>
      </c>
      <c r="H46" s="44">
        <f t="shared" si="0"/>
        <v>18.4</v>
      </c>
      <c r="I46" s="29">
        <f t="shared" si="1"/>
        <v>43</v>
      </c>
      <c r="J46" s="91">
        <v>38</v>
      </c>
      <c r="K46" s="90">
        <f t="shared" si="2"/>
        <v>-5</v>
      </c>
    </row>
    <row r="47" spans="1:11" ht="15" customHeight="1">
      <c r="A47" s="26">
        <v>26</v>
      </c>
      <c r="B47" s="27" t="s">
        <v>420</v>
      </c>
      <c r="C47" s="43" t="s">
        <v>421</v>
      </c>
      <c r="D47" s="28" t="s">
        <v>318</v>
      </c>
      <c r="E47" s="28">
        <v>1.75</v>
      </c>
      <c r="F47" s="28">
        <v>4.5</v>
      </c>
      <c r="G47" s="28">
        <v>4.5</v>
      </c>
      <c r="H47" s="44">
        <f t="shared" si="0"/>
        <v>17</v>
      </c>
      <c r="I47" s="29">
        <f t="shared" si="1"/>
        <v>44</v>
      </c>
      <c r="J47" s="27">
        <v>40</v>
      </c>
      <c r="K47" s="90">
        <f t="shared" si="2"/>
        <v>-4</v>
      </c>
    </row>
    <row r="48" spans="1:11" ht="15" customHeight="1">
      <c r="A48" s="26">
        <v>47</v>
      </c>
      <c r="B48" s="77" t="s">
        <v>316</v>
      </c>
      <c r="C48" s="79" t="s">
        <v>317</v>
      </c>
      <c r="D48" s="80" t="s">
        <v>318</v>
      </c>
      <c r="E48" s="28">
        <v>1</v>
      </c>
      <c r="F48" s="50">
        <v>4.5</v>
      </c>
      <c r="G48" s="50">
        <v>4.4</v>
      </c>
      <c r="H48" s="44">
        <f t="shared" si="0"/>
        <v>15.4</v>
      </c>
      <c r="I48" s="29">
        <f t="shared" si="1"/>
        <v>45</v>
      </c>
      <c r="J48" s="91">
        <v>45</v>
      </c>
      <c r="K48" s="90">
        <f t="shared" si="2"/>
        <v>0</v>
      </c>
    </row>
    <row r="49" spans="1:11" ht="15" customHeight="1">
      <c r="A49" s="26">
        <v>33</v>
      </c>
      <c r="B49" s="27" t="s">
        <v>289</v>
      </c>
      <c r="C49" s="43" t="s">
        <v>290</v>
      </c>
      <c r="D49" s="28" t="s">
        <v>318</v>
      </c>
      <c r="E49" s="28">
        <v>1.25</v>
      </c>
      <c r="F49" s="28">
        <v>4</v>
      </c>
      <c r="G49" s="28">
        <v>4.4</v>
      </c>
      <c r="H49" s="44">
        <f t="shared" si="0"/>
        <v>14.9</v>
      </c>
      <c r="I49" s="29">
        <f t="shared" si="1"/>
        <v>46</v>
      </c>
      <c r="J49" s="27">
        <v>44</v>
      </c>
      <c r="K49" s="90">
        <f t="shared" si="2"/>
        <v>-2</v>
      </c>
    </row>
    <row r="50" spans="1:11" ht="15" customHeight="1" thickBot="1">
      <c r="A50" s="45">
        <v>37</v>
      </c>
      <c r="B50" s="76" t="s">
        <v>297</v>
      </c>
      <c r="C50" s="78" t="s">
        <v>298</v>
      </c>
      <c r="D50" s="46" t="s">
        <v>318</v>
      </c>
      <c r="E50" s="46">
        <v>0</v>
      </c>
      <c r="F50" s="46"/>
      <c r="G50" s="46">
        <v>4</v>
      </c>
      <c r="H50" s="47">
        <f t="shared" si="0"/>
        <v>4</v>
      </c>
      <c r="I50" s="48">
        <f t="shared" si="1"/>
        <v>47</v>
      </c>
      <c r="J50" s="91">
        <v>46</v>
      </c>
      <c r="K50" s="90">
        <f t="shared" si="2"/>
        <v>-1</v>
      </c>
    </row>
    <row r="51" spans="2:10" ht="15.75" customHeight="1" thickTop="1">
      <c r="B51" s="72" t="s">
        <v>423</v>
      </c>
      <c r="C51" s="73"/>
      <c r="D51" s="73"/>
      <c r="E51" s="74">
        <f>ROUND(SUM(E4:E50)/47,1)</f>
        <v>5.4</v>
      </c>
      <c r="F51" s="74">
        <f>ROUND(SUM(F4:F50)/47,1)</f>
        <v>5.8</v>
      </c>
      <c r="G51" s="73">
        <f>ROUND(SUM(G4:G50)/47,1)</f>
        <v>6.8</v>
      </c>
      <c r="H51" s="73">
        <f>ROUND(SUM(H4:H50)/47,1)</f>
        <v>29.2</v>
      </c>
      <c r="I51" s="49"/>
      <c r="J51" s="4"/>
    </row>
    <row r="52" spans="2:10" ht="13.5" customHeight="1">
      <c r="B52" s="72" t="s">
        <v>424</v>
      </c>
      <c r="C52" s="73"/>
      <c r="D52" s="73"/>
      <c r="E52" s="73">
        <f>COUNTIF(E$4:E$50,"&gt;=5")</f>
        <v>31</v>
      </c>
      <c r="F52" s="73">
        <f>COUNTIF(F$4:F$50,"&gt;=5")</f>
        <v>41</v>
      </c>
      <c r="G52" s="73">
        <f>COUNTIF(G$4:G$50,"&gt;=5")</f>
        <v>39</v>
      </c>
      <c r="H52" s="73"/>
      <c r="I52" s="49"/>
      <c r="J52" s="4"/>
    </row>
    <row r="53" spans="2:10" ht="15" customHeight="1">
      <c r="B53" s="75" t="s">
        <v>425</v>
      </c>
      <c r="C53" s="73"/>
      <c r="D53" s="73"/>
      <c r="E53" s="100">
        <f>ROUND(E52/47*100,1)</f>
        <v>66</v>
      </c>
      <c r="F53" s="73">
        <f>ROUND(F52/47*100,1)</f>
        <v>87.2</v>
      </c>
      <c r="G53" s="73">
        <f>ROUND(G52/47*100,1)</f>
        <v>83</v>
      </c>
      <c r="H53" s="73"/>
      <c r="I53" s="49"/>
      <c r="J53" s="4"/>
    </row>
  </sheetData>
  <sheetProtection/>
  <mergeCells count="1">
    <mergeCell ref="A2:J2"/>
  </mergeCells>
  <printOptions/>
  <pageMargins left="0.46" right="0.27" top="0.33" bottom="0.23" header="0.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5">
      <selection activeCell="E41" sqref="E41"/>
    </sheetView>
  </sheetViews>
  <sheetFormatPr defaultColWidth="9.140625" defaultRowHeight="12.75"/>
  <cols>
    <col min="1" max="1" width="4.28125" style="1" customWidth="1"/>
    <col min="2" max="2" width="27.00390625" style="1" customWidth="1"/>
    <col min="3" max="3" width="14.140625" style="2" customWidth="1"/>
    <col min="4" max="4" width="5.140625" style="2" customWidth="1"/>
    <col min="5" max="5" width="5.8515625" style="2" customWidth="1"/>
    <col min="6" max="6" width="5.140625" style="2" customWidth="1"/>
    <col min="7" max="7" width="5.57421875" style="2" customWidth="1"/>
    <col min="8" max="8" width="6.7109375" style="2" customWidth="1"/>
    <col min="9" max="9" width="6.421875" style="2" customWidth="1"/>
    <col min="10" max="10" width="7.7109375" style="1" customWidth="1"/>
    <col min="11" max="11" width="7.28125" style="1" customWidth="1"/>
    <col min="12" max="16384" width="9.140625" style="1" customWidth="1"/>
  </cols>
  <sheetData>
    <row r="1" spans="1:10" ht="18.75">
      <c r="A1" s="81" t="s">
        <v>112</v>
      </c>
      <c r="B1" s="81"/>
      <c r="C1" s="49"/>
      <c r="D1" s="49"/>
      <c r="E1" s="49"/>
      <c r="F1" s="49"/>
      <c r="G1" s="49"/>
      <c r="H1" s="49"/>
      <c r="I1" s="49"/>
      <c r="J1" s="4"/>
    </row>
    <row r="2" spans="1:10" ht="16.5" customHeight="1" thickBot="1">
      <c r="A2" s="111" t="s">
        <v>434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20.25" customHeight="1" thickTop="1">
      <c r="A3" s="86" t="s">
        <v>109</v>
      </c>
      <c r="B3" s="87" t="s">
        <v>110</v>
      </c>
      <c r="C3" s="87" t="s">
        <v>111</v>
      </c>
      <c r="D3" s="87" t="s">
        <v>108</v>
      </c>
      <c r="E3" s="88" t="s">
        <v>410</v>
      </c>
      <c r="F3" s="88" t="s">
        <v>411</v>
      </c>
      <c r="G3" s="88" t="s">
        <v>412</v>
      </c>
      <c r="H3" s="88" t="s">
        <v>413</v>
      </c>
      <c r="I3" s="88" t="s">
        <v>422</v>
      </c>
      <c r="J3" s="87" t="s">
        <v>432</v>
      </c>
      <c r="K3" s="97" t="s">
        <v>428</v>
      </c>
    </row>
    <row r="4" spans="1:11" s="3" customFormat="1" ht="15" customHeight="1">
      <c r="A4" s="8">
        <v>14</v>
      </c>
      <c r="B4" s="30" t="s">
        <v>343</v>
      </c>
      <c r="C4" s="31" t="s">
        <v>344</v>
      </c>
      <c r="D4" s="11" t="s">
        <v>365</v>
      </c>
      <c r="E4" s="11">
        <v>8.8</v>
      </c>
      <c r="F4" s="24">
        <v>8.5</v>
      </c>
      <c r="G4" s="11">
        <v>8.1</v>
      </c>
      <c r="H4" s="15">
        <f aca="true" t="shared" si="0" ref="H4:H49">ROUND(G4+F4*2+E4*2,1)</f>
        <v>42.7</v>
      </c>
      <c r="I4" s="16">
        <f aca="true" t="shared" si="1" ref="I4:I49">RANK(H4,$H$4:$H$49,0)</f>
        <v>1</v>
      </c>
      <c r="J4" s="103">
        <v>1</v>
      </c>
      <c r="K4" s="90"/>
    </row>
    <row r="5" spans="1:11" ht="15" customHeight="1">
      <c r="A5" s="12">
        <v>5</v>
      </c>
      <c r="B5" s="32" t="s">
        <v>327</v>
      </c>
      <c r="C5" s="20" t="s">
        <v>328</v>
      </c>
      <c r="D5" s="15" t="s">
        <v>365</v>
      </c>
      <c r="E5" s="15">
        <v>7.8</v>
      </c>
      <c r="F5" s="28">
        <v>8.3</v>
      </c>
      <c r="G5" s="15">
        <v>9.3</v>
      </c>
      <c r="H5" s="15">
        <f t="shared" si="0"/>
        <v>41.5</v>
      </c>
      <c r="I5" s="16">
        <f t="shared" si="1"/>
        <v>2</v>
      </c>
      <c r="J5" s="32">
        <v>1</v>
      </c>
      <c r="K5" s="89">
        <f aca="true" t="shared" si="2" ref="K5:K13">J5-I5</f>
        <v>-1</v>
      </c>
    </row>
    <row r="6" spans="1:11" ht="15" customHeight="1">
      <c r="A6" s="12">
        <v>3</v>
      </c>
      <c r="B6" s="32" t="s">
        <v>323</v>
      </c>
      <c r="C6" s="20" t="s">
        <v>324</v>
      </c>
      <c r="D6" s="15" t="s">
        <v>365</v>
      </c>
      <c r="E6" s="15">
        <v>8</v>
      </c>
      <c r="F6" s="28">
        <v>8</v>
      </c>
      <c r="G6" s="15">
        <v>7.1</v>
      </c>
      <c r="H6" s="15">
        <f t="shared" si="0"/>
        <v>39.1</v>
      </c>
      <c r="I6" s="16">
        <f t="shared" si="1"/>
        <v>3</v>
      </c>
      <c r="J6" s="103">
        <v>5</v>
      </c>
      <c r="K6" s="89">
        <f t="shared" si="2"/>
        <v>2</v>
      </c>
    </row>
    <row r="7" spans="1:11" ht="15" customHeight="1">
      <c r="A7" s="12">
        <v>16</v>
      </c>
      <c r="B7" s="32" t="s">
        <v>347</v>
      </c>
      <c r="C7" s="20" t="s">
        <v>348</v>
      </c>
      <c r="D7" s="15" t="s">
        <v>365</v>
      </c>
      <c r="E7" s="15">
        <v>7.8</v>
      </c>
      <c r="F7" s="28">
        <v>8</v>
      </c>
      <c r="G7" s="15">
        <v>7.2</v>
      </c>
      <c r="H7" s="15">
        <f t="shared" si="0"/>
        <v>38.8</v>
      </c>
      <c r="I7" s="16">
        <f t="shared" si="1"/>
        <v>4</v>
      </c>
      <c r="J7" s="32">
        <v>4</v>
      </c>
      <c r="K7" s="89">
        <f t="shared" si="2"/>
        <v>0</v>
      </c>
    </row>
    <row r="8" spans="1:11" ht="15" customHeight="1">
      <c r="A8" s="12">
        <v>18</v>
      </c>
      <c r="B8" s="32" t="s">
        <v>351</v>
      </c>
      <c r="C8" s="20" t="s">
        <v>352</v>
      </c>
      <c r="D8" s="15" t="s">
        <v>365</v>
      </c>
      <c r="E8" s="15">
        <v>7.5</v>
      </c>
      <c r="F8" s="28">
        <v>7.5</v>
      </c>
      <c r="G8" s="15">
        <v>8.4</v>
      </c>
      <c r="H8" s="15">
        <f t="shared" si="0"/>
        <v>38.4</v>
      </c>
      <c r="I8" s="16">
        <f t="shared" si="1"/>
        <v>5</v>
      </c>
      <c r="J8" s="103">
        <v>7</v>
      </c>
      <c r="K8" s="89">
        <f t="shared" si="2"/>
        <v>2</v>
      </c>
    </row>
    <row r="9" spans="1:11" ht="15" customHeight="1">
      <c r="A9" s="12">
        <v>1</v>
      </c>
      <c r="B9" s="32" t="s">
        <v>319</v>
      </c>
      <c r="C9" s="20" t="s">
        <v>320</v>
      </c>
      <c r="D9" s="15" t="s">
        <v>365</v>
      </c>
      <c r="E9" s="15">
        <v>6.8</v>
      </c>
      <c r="F9" s="28">
        <v>8</v>
      </c>
      <c r="G9" s="15">
        <v>8.5</v>
      </c>
      <c r="H9" s="15">
        <f t="shared" si="0"/>
        <v>38.1</v>
      </c>
      <c r="I9" s="16">
        <f t="shared" si="1"/>
        <v>6</v>
      </c>
      <c r="J9" s="32">
        <v>6</v>
      </c>
      <c r="K9" s="89">
        <f t="shared" si="2"/>
        <v>0</v>
      </c>
    </row>
    <row r="10" spans="1:11" ht="15" customHeight="1">
      <c r="A10" s="12">
        <v>10</v>
      </c>
      <c r="B10" s="32" t="s">
        <v>339</v>
      </c>
      <c r="C10" s="20" t="s">
        <v>340</v>
      </c>
      <c r="D10" s="15" t="s">
        <v>365</v>
      </c>
      <c r="E10" s="15">
        <v>7.5</v>
      </c>
      <c r="F10" s="28">
        <v>7.3</v>
      </c>
      <c r="G10" s="15">
        <v>7.2</v>
      </c>
      <c r="H10" s="15">
        <f t="shared" si="0"/>
        <v>36.8</v>
      </c>
      <c r="I10" s="16">
        <f t="shared" si="1"/>
        <v>7</v>
      </c>
      <c r="J10" s="103">
        <v>3</v>
      </c>
      <c r="K10" s="89">
        <f t="shared" si="2"/>
        <v>-4</v>
      </c>
    </row>
    <row r="11" spans="1:11" ht="15" customHeight="1">
      <c r="A11" s="12">
        <v>7</v>
      </c>
      <c r="B11" s="32" t="s">
        <v>331</v>
      </c>
      <c r="C11" s="20" t="s">
        <v>332</v>
      </c>
      <c r="D11" s="15" t="s">
        <v>365</v>
      </c>
      <c r="E11" s="15">
        <v>6.5</v>
      </c>
      <c r="F11" s="28">
        <v>8.5</v>
      </c>
      <c r="G11" s="15">
        <v>6.5</v>
      </c>
      <c r="H11" s="15">
        <f t="shared" si="0"/>
        <v>36.5</v>
      </c>
      <c r="I11" s="16">
        <f t="shared" si="1"/>
        <v>8</v>
      </c>
      <c r="J11" s="32">
        <v>10</v>
      </c>
      <c r="K11" s="89">
        <f t="shared" si="2"/>
        <v>2</v>
      </c>
    </row>
    <row r="12" spans="1:11" ht="15" customHeight="1">
      <c r="A12" s="12">
        <v>4</v>
      </c>
      <c r="B12" s="32" t="s">
        <v>325</v>
      </c>
      <c r="C12" s="20" t="s">
        <v>326</v>
      </c>
      <c r="D12" s="15" t="s">
        <v>365</v>
      </c>
      <c r="E12" s="15">
        <v>6.3</v>
      </c>
      <c r="F12" s="28">
        <v>8.8</v>
      </c>
      <c r="G12" s="15">
        <v>5.5</v>
      </c>
      <c r="H12" s="15">
        <f t="shared" si="0"/>
        <v>35.7</v>
      </c>
      <c r="I12" s="16">
        <f t="shared" si="1"/>
        <v>9</v>
      </c>
      <c r="J12" s="108">
        <v>8</v>
      </c>
      <c r="K12" s="89">
        <f t="shared" si="2"/>
        <v>-1</v>
      </c>
    </row>
    <row r="13" spans="1:11" ht="15" customHeight="1">
      <c r="A13" s="12">
        <v>6</v>
      </c>
      <c r="B13" s="32" t="s">
        <v>329</v>
      </c>
      <c r="C13" s="20" t="s">
        <v>330</v>
      </c>
      <c r="D13" s="15" t="s">
        <v>365</v>
      </c>
      <c r="E13" s="15">
        <v>7.3</v>
      </c>
      <c r="F13" s="28">
        <v>6.5</v>
      </c>
      <c r="G13" s="15">
        <v>6.5</v>
      </c>
      <c r="H13" s="15">
        <f t="shared" si="0"/>
        <v>34.1</v>
      </c>
      <c r="I13" s="16">
        <f t="shared" si="1"/>
        <v>10</v>
      </c>
      <c r="J13" s="32">
        <v>13</v>
      </c>
      <c r="K13" s="89">
        <f t="shared" si="2"/>
        <v>3</v>
      </c>
    </row>
    <row r="14" spans="1:11" ht="15" customHeight="1">
      <c r="A14" s="12">
        <v>15</v>
      </c>
      <c r="B14" s="32" t="s">
        <v>345</v>
      </c>
      <c r="C14" s="20" t="s">
        <v>346</v>
      </c>
      <c r="D14" s="15" t="s">
        <v>365</v>
      </c>
      <c r="E14" s="15">
        <v>5.8</v>
      </c>
      <c r="F14" s="28">
        <v>8</v>
      </c>
      <c r="G14" s="15">
        <v>4.6</v>
      </c>
      <c r="H14" s="15">
        <f t="shared" si="0"/>
        <v>32.2</v>
      </c>
      <c r="I14" s="16">
        <f t="shared" si="1"/>
        <v>11</v>
      </c>
      <c r="J14" s="108">
        <v>16</v>
      </c>
      <c r="K14" s="89"/>
    </row>
    <row r="15" spans="1:11" ht="15" customHeight="1">
      <c r="A15" s="12">
        <v>21</v>
      </c>
      <c r="B15" s="32" t="s">
        <v>357</v>
      </c>
      <c r="C15" s="20" t="s">
        <v>358</v>
      </c>
      <c r="D15" s="15" t="s">
        <v>365</v>
      </c>
      <c r="E15" s="15">
        <v>6.3</v>
      </c>
      <c r="F15" s="28">
        <v>5.8</v>
      </c>
      <c r="G15" s="15">
        <v>6.5</v>
      </c>
      <c r="H15" s="15">
        <f t="shared" si="0"/>
        <v>30.7</v>
      </c>
      <c r="I15" s="16">
        <f t="shared" si="1"/>
        <v>12</v>
      </c>
      <c r="J15" s="109">
        <v>13</v>
      </c>
      <c r="K15" s="89">
        <f aca="true" t="shared" si="3" ref="K15:K49">J15-I15</f>
        <v>1</v>
      </c>
    </row>
    <row r="16" spans="1:11" ht="15" customHeight="1">
      <c r="A16" s="12">
        <v>24</v>
      </c>
      <c r="B16" s="32" t="s">
        <v>363</v>
      </c>
      <c r="C16" s="20" t="s">
        <v>364</v>
      </c>
      <c r="D16" s="15" t="s">
        <v>365</v>
      </c>
      <c r="E16" s="15">
        <v>5.5</v>
      </c>
      <c r="F16" s="28">
        <v>6.7</v>
      </c>
      <c r="G16" s="15">
        <v>5.5</v>
      </c>
      <c r="H16" s="15">
        <f t="shared" si="0"/>
        <v>29.9</v>
      </c>
      <c r="I16" s="16">
        <f t="shared" si="1"/>
        <v>13</v>
      </c>
      <c r="J16" s="103">
        <v>18</v>
      </c>
      <c r="K16" s="89">
        <f t="shared" si="3"/>
        <v>5</v>
      </c>
    </row>
    <row r="17" spans="1:11" ht="15" customHeight="1">
      <c r="A17" s="12">
        <v>23</v>
      </c>
      <c r="B17" s="32" t="s">
        <v>359</v>
      </c>
      <c r="C17" s="20" t="s">
        <v>360</v>
      </c>
      <c r="D17" s="15" t="s">
        <v>365</v>
      </c>
      <c r="E17" s="15">
        <v>8.5</v>
      </c>
      <c r="F17" s="28">
        <v>4.5</v>
      </c>
      <c r="G17" s="15">
        <v>3.7</v>
      </c>
      <c r="H17" s="15">
        <f t="shared" si="0"/>
        <v>29.7</v>
      </c>
      <c r="I17" s="16">
        <f t="shared" si="1"/>
        <v>14</v>
      </c>
      <c r="J17" s="32">
        <v>20</v>
      </c>
      <c r="K17" s="89">
        <f t="shared" si="3"/>
        <v>6</v>
      </c>
    </row>
    <row r="18" spans="1:11" ht="15" customHeight="1">
      <c r="A18" s="12">
        <v>9</v>
      </c>
      <c r="B18" s="32" t="s">
        <v>337</v>
      </c>
      <c r="C18" s="20" t="s">
        <v>338</v>
      </c>
      <c r="D18" s="15" t="s">
        <v>365</v>
      </c>
      <c r="E18" s="15">
        <v>5.8</v>
      </c>
      <c r="F18" s="28">
        <v>6</v>
      </c>
      <c r="G18" s="15">
        <v>5.2</v>
      </c>
      <c r="H18" s="15">
        <f t="shared" si="0"/>
        <v>28.8</v>
      </c>
      <c r="I18" s="16">
        <f t="shared" si="1"/>
        <v>15</v>
      </c>
      <c r="J18" s="103">
        <v>17</v>
      </c>
      <c r="K18" s="89">
        <f t="shared" si="3"/>
        <v>2</v>
      </c>
    </row>
    <row r="19" spans="1:11" ht="15" customHeight="1">
      <c r="A19" s="12">
        <v>2</v>
      </c>
      <c r="B19" s="32" t="s">
        <v>321</v>
      </c>
      <c r="C19" s="20" t="s">
        <v>322</v>
      </c>
      <c r="D19" s="15" t="s">
        <v>365</v>
      </c>
      <c r="E19" s="15">
        <v>6.8</v>
      </c>
      <c r="F19" s="28">
        <v>5</v>
      </c>
      <c r="G19" s="15">
        <v>5.1</v>
      </c>
      <c r="H19" s="15">
        <f t="shared" si="0"/>
        <v>28.7</v>
      </c>
      <c r="I19" s="16">
        <f t="shared" si="1"/>
        <v>16</v>
      </c>
      <c r="J19" s="32">
        <v>12</v>
      </c>
      <c r="K19" s="89">
        <f t="shared" si="3"/>
        <v>-4</v>
      </c>
    </row>
    <row r="20" spans="1:11" ht="15" customHeight="1">
      <c r="A20" s="12">
        <v>17</v>
      </c>
      <c r="B20" s="32" t="s">
        <v>349</v>
      </c>
      <c r="C20" s="20" t="s">
        <v>350</v>
      </c>
      <c r="D20" s="15" t="s">
        <v>365</v>
      </c>
      <c r="E20" s="15">
        <v>5</v>
      </c>
      <c r="F20" s="28">
        <v>7</v>
      </c>
      <c r="G20" s="15">
        <v>4.4</v>
      </c>
      <c r="H20" s="15">
        <f t="shared" si="0"/>
        <v>28.4</v>
      </c>
      <c r="I20" s="16">
        <f t="shared" si="1"/>
        <v>17</v>
      </c>
      <c r="J20" s="103">
        <v>9</v>
      </c>
      <c r="K20" s="89">
        <f t="shared" si="3"/>
        <v>-8</v>
      </c>
    </row>
    <row r="21" spans="1:11" ht="15" customHeight="1">
      <c r="A21" s="12">
        <v>11</v>
      </c>
      <c r="B21" s="32" t="s">
        <v>341</v>
      </c>
      <c r="C21" s="20" t="s">
        <v>342</v>
      </c>
      <c r="D21" s="15" t="s">
        <v>365</v>
      </c>
      <c r="E21" s="15">
        <v>3.8</v>
      </c>
      <c r="F21" s="28">
        <v>7.5</v>
      </c>
      <c r="G21" s="15">
        <v>5.2</v>
      </c>
      <c r="H21" s="15">
        <f t="shared" si="0"/>
        <v>27.8</v>
      </c>
      <c r="I21" s="16">
        <f t="shared" si="1"/>
        <v>18</v>
      </c>
      <c r="J21" s="109">
        <v>15</v>
      </c>
      <c r="K21" s="89">
        <f t="shared" si="3"/>
        <v>-3</v>
      </c>
    </row>
    <row r="22" spans="1:11" ht="15" customHeight="1">
      <c r="A22" s="12">
        <v>45</v>
      </c>
      <c r="B22" s="32" t="s">
        <v>361</v>
      </c>
      <c r="C22" s="20" t="s">
        <v>362</v>
      </c>
      <c r="D22" s="15" t="s">
        <v>409</v>
      </c>
      <c r="E22" s="15">
        <v>6.5</v>
      </c>
      <c r="F22" s="28">
        <v>4.5</v>
      </c>
      <c r="G22" s="15">
        <v>4.4</v>
      </c>
      <c r="H22" s="15">
        <f t="shared" si="0"/>
        <v>26.4</v>
      </c>
      <c r="I22" s="16">
        <f t="shared" si="1"/>
        <v>19</v>
      </c>
      <c r="J22" s="108">
        <v>24</v>
      </c>
      <c r="K22" s="89">
        <f t="shared" si="3"/>
        <v>5</v>
      </c>
    </row>
    <row r="23" spans="1:11" ht="15" customHeight="1">
      <c r="A23" s="12">
        <v>13</v>
      </c>
      <c r="B23" s="32" t="s">
        <v>381</v>
      </c>
      <c r="C23" s="20" t="s">
        <v>382</v>
      </c>
      <c r="D23" s="15" t="s">
        <v>365</v>
      </c>
      <c r="E23" s="15">
        <v>4.3</v>
      </c>
      <c r="F23" s="28">
        <v>6.5</v>
      </c>
      <c r="G23" s="15">
        <v>4.4</v>
      </c>
      <c r="H23" s="15">
        <f t="shared" si="0"/>
        <v>26</v>
      </c>
      <c r="I23" s="16">
        <f t="shared" si="1"/>
        <v>20</v>
      </c>
      <c r="J23" s="109">
        <v>31</v>
      </c>
      <c r="K23" s="89">
        <f t="shared" si="3"/>
        <v>11</v>
      </c>
    </row>
    <row r="24" spans="1:11" ht="15" customHeight="1">
      <c r="A24" s="12">
        <v>8</v>
      </c>
      <c r="B24" s="32" t="s">
        <v>333</v>
      </c>
      <c r="C24" s="20" t="s">
        <v>334</v>
      </c>
      <c r="D24" s="15" t="s">
        <v>365</v>
      </c>
      <c r="E24" s="15">
        <v>4</v>
      </c>
      <c r="F24" s="28">
        <v>5.3</v>
      </c>
      <c r="G24" s="15">
        <v>7</v>
      </c>
      <c r="H24" s="15">
        <f t="shared" si="0"/>
        <v>25.6</v>
      </c>
      <c r="I24" s="16">
        <f t="shared" si="1"/>
        <v>21</v>
      </c>
      <c r="J24" s="108">
        <v>18</v>
      </c>
      <c r="K24" s="89">
        <f t="shared" si="3"/>
        <v>-3</v>
      </c>
    </row>
    <row r="25" spans="1:11" ht="15" customHeight="1">
      <c r="A25" s="12">
        <v>40</v>
      </c>
      <c r="B25" s="32" t="s">
        <v>395</v>
      </c>
      <c r="C25" s="20" t="s">
        <v>396</v>
      </c>
      <c r="D25" s="15" t="s">
        <v>409</v>
      </c>
      <c r="E25" s="15">
        <v>4.3</v>
      </c>
      <c r="F25" s="28">
        <v>5.5</v>
      </c>
      <c r="G25" s="15">
        <v>5.1</v>
      </c>
      <c r="H25" s="15">
        <f t="shared" si="0"/>
        <v>24.7</v>
      </c>
      <c r="I25" s="16">
        <f t="shared" si="1"/>
        <v>22</v>
      </c>
      <c r="J25" s="109">
        <v>27</v>
      </c>
      <c r="K25" s="89">
        <f t="shared" si="3"/>
        <v>5</v>
      </c>
    </row>
    <row r="26" spans="1:11" ht="15" customHeight="1">
      <c r="A26" s="12">
        <v>20</v>
      </c>
      <c r="B26" s="32" t="s">
        <v>355</v>
      </c>
      <c r="C26" s="20" t="s">
        <v>356</v>
      </c>
      <c r="D26" s="15" t="s">
        <v>365</v>
      </c>
      <c r="E26" s="15">
        <v>6</v>
      </c>
      <c r="F26" s="28">
        <v>4.8</v>
      </c>
      <c r="G26" s="15">
        <v>2.5</v>
      </c>
      <c r="H26" s="15">
        <f t="shared" si="0"/>
        <v>24.1</v>
      </c>
      <c r="I26" s="16">
        <f t="shared" si="1"/>
        <v>23</v>
      </c>
      <c r="J26" s="103">
        <v>11</v>
      </c>
      <c r="K26" s="89">
        <f t="shared" si="3"/>
        <v>-12</v>
      </c>
    </row>
    <row r="27" spans="1:11" ht="15" customHeight="1">
      <c r="A27" s="12">
        <v>19</v>
      </c>
      <c r="B27" s="32" t="s">
        <v>353</v>
      </c>
      <c r="C27" s="20" t="s">
        <v>354</v>
      </c>
      <c r="D27" s="15" t="s">
        <v>365</v>
      </c>
      <c r="E27" s="15">
        <v>6.5</v>
      </c>
      <c r="F27" s="28">
        <v>4</v>
      </c>
      <c r="G27" s="15">
        <v>2.8</v>
      </c>
      <c r="H27" s="15">
        <f t="shared" si="0"/>
        <v>23.8</v>
      </c>
      <c r="I27" s="16">
        <f t="shared" si="1"/>
        <v>24</v>
      </c>
      <c r="J27" s="109">
        <v>21</v>
      </c>
      <c r="K27" s="89">
        <f t="shared" si="3"/>
        <v>-3</v>
      </c>
    </row>
    <row r="28" spans="1:11" ht="15" customHeight="1">
      <c r="A28" s="12">
        <v>46</v>
      </c>
      <c r="B28" s="32" t="s">
        <v>407</v>
      </c>
      <c r="C28" s="20" t="s">
        <v>408</v>
      </c>
      <c r="D28" s="15" t="s">
        <v>409</v>
      </c>
      <c r="E28" s="15">
        <v>4</v>
      </c>
      <c r="F28" s="28">
        <v>4</v>
      </c>
      <c r="G28" s="15">
        <v>5.4</v>
      </c>
      <c r="H28" s="15">
        <f t="shared" si="0"/>
        <v>21.4</v>
      </c>
      <c r="I28" s="16">
        <f t="shared" si="1"/>
        <v>25</v>
      </c>
      <c r="J28" s="108">
        <v>28</v>
      </c>
      <c r="K28" s="89">
        <f t="shared" si="3"/>
        <v>3</v>
      </c>
    </row>
    <row r="29" spans="1:11" ht="15" customHeight="1">
      <c r="A29" s="12">
        <v>43</v>
      </c>
      <c r="B29" s="32" t="s">
        <v>401</v>
      </c>
      <c r="C29" s="20" t="s">
        <v>402</v>
      </c>
      <c r="D29" s="15" t="s">
        <v>409</v>
      </c>
      <c r="E29" s="15">
        <v>3.8</v>
      </c>
      <c r="F29" s="28">
        <v>5</v>
      </c>
      <c r="G29" s="15">
        <v>3.8</v>
      </c>
      <c r="H29" s="15">
        <f t="shared" si="0"/>
        <v>21.4</v>
      </c>
      <c r="I29" s="16">
        <f t="shared" si="1"/>
        <v>25</v>
      </c>
      <c r="J29" s="109">
        <v>29</v>
      </c>
      <c r="K29" s="89">
        <f t="shared" si="3"/>
        <v>4</v>
      </c>
    </row>
    <row r="30" spans="1:11" ht="15" customHeight="1">
      <c r="A30" s="12">
        <v>25</v>
      </c>
      <c r="B30" s="32" t="s">
        <v>366</v>
      </c>
      <c r="C30" s="20" t="s">
        <v>367</v>
      </c>
      <c r="D30" s="15" t="s">
        <v>409</v>
      </c>
      <c r="E30" s="15">
        <v>4.5</v>
      </c>
      <c r="F30" s="28">
        <v>4</v>
      </c>
      <c r="G30" s="15">
        <v>3.4</v>
      </c>
      <c r="H30" s="15">
        <f t="shared" si="0"/>
        <v>20.4</v>
      </c>
      <c r="I30" s="16">
        <f t="shared" si="1"/>
        <v>27</v>
      </c>
      <c r="J30" s="103">
        <v>23</v>
      </c>
      <c r="K30" s="89">
        <f t="shared" si="3"/>
        <v>-4</v>
      </c>
    </row>
    <row r="31" spans="1:11" ht="15" customHeight="1">
      <c r="A31" s="12">
        <v>34</v>
      </c>
      <c r="B31" s="32" t="s">
        <v>385</v>
      </c>
      <c r="C31" s="20" t="s">
        <v>362</v>
      </c>
      <c r="D31" s="15" t="s">
        <v>409</v>
      </c>
      <c r="E31" s="15">
        <v>2</v>
      </c>
      <c r="F31" s="28">
        <v>5.5</v>
      </c>
      <c r="G31" s="15">
        <v>5</v>
      </c>
      <c r="H31" s="15">
        <f t="shared" si="0"/>
        <v>20</v>
      </c>
      <c r="I31" s="16">
        <f t="shared" si="1"/>
        <v>28</v>
      </c>
      <c r="J31" s="109">
        <v>33</v>
      </c>
      <c r="K31" s="89">
        <f t="shared" si="3"/>
        <v>5</v>
      </c>
    </row>
    <row r="32" spans="1:11" ht="15" customHeight="1">
      <c r="A32" s="12">
        <v>41</v>
      </c>
      <c r="B32" s="32" t="s">
        <v>397</v>
      </c>
      <c r="C32" s="20" t="s">
        <v>398</v>
      </c>
      <c r="D32" s="15" t="s">
        <v>409</v>
      </c>
      <c r="E32" s="15">
        <v>3.5</v>
      </c>
      <c r="F32" s="28">
        <v>5</v>
      </c>
      <c r="G32" s="15">
        <v>2.8</v>
      </c>
      <c r="H32" s="15">
        <f t="shared" si="0"/>
        <v>19.8</v>
      </c>
      <c r="I32" s="16">
        <f t="shared" si="1"/>
        <v>29</v>
      </c>
      <c r="J32" s="108">
        <v>26</v>
      </c>
      <c r="K32" s="89">
        <f t="shared" si="3"/>
        <v>-3</v>
      </c>
    </row>
    <row r="33" spans="1:11" ht="15" customHeight="1">
      <c r="A33" s="12">
        <v>30</v>
      </c>
      <c r="B33" s="32" t="s">
        <v>374</v>
      </c>
      <c r="C33" s="20" t="s">
        <v>375</v>
      </c>
      <c r="D33" s="15" t="s">
        <v>409</v>
      </c>
      <c r="E33" s="15">
        <v>3.3</v>
      </c>
      <c r="F33" s="28">
        <v>4.3</v>
      </c>
      <c r="G33" s="15">
        <v>3.5</v>
      </c>
      <c r="H33" s="15">
        <f t="shared" si="0"/>
        <v>18.7</v>
      </c>
      <c r="I33" s="16">
        <f t="shared" si="1"/>
        <v>30</v>
      </c>
      <c r="J33" s="109">
        <v>25</v>
      </c>
      <c r="K33" s="89">
        <f t="shared" si="3"/>
        <v>-5</v>
      </c>
    </row>
    <row r="34" spans="1:11" ht="15" customHeight="1">
      <c r="A34" s="12">
        <v>12</v>
      </c>
      <c r="B34" s="32" t="s">
        <v>379</v>
      </c>
      <c r="C34" s="20" t="s">
        <v>380</v>
      </c>
      <c r="D34" s="15" t="s">
        <v>365</v>
      </c>
      <c r="E34" s="15">
        <v>2.3</v>
      </c>
      <c r="F34" s="28">
        <v>5</v>
      </c>
      <c r="G34" s="15">
        <v>3.8</v>
      </c>
      <c r="H34" s="15">
        <f t="shared" si="0"/>
        <v>18.4</v>
      </c>
      <c r="I34" s="16">
        <f t="shared" si="1"/>
        <v>31</v>
      </c>
      <c r="J34" s="108">
        <v>22</v>
      </c>
      <c r="K34" s="89">
        <f t="shared" si="3"/>
        <v>-9</v>
      </c>
    </row>
    <row r="35" spans="1:11" ht="15" customHeight="1">
      <c r="A35" s="12">
        <v>33</v>
      </c>
      <c r="B35" s="32" t="s">
        <v>383</v>
      </c>
      <c r="C35" s="20" t="s">
        <v>384</v>
      </c>
      <c r="D35" s="15" t="s">
        <v>409</v>
      </c>
      <c r="E35" s="15">
        <v>3</v>
      </c>
      <c r="F35" s="28">
        <v>4</v>
      </c>
      <c r="G35" s="15">
        <v>2.7</v>
      </c>
      <c r="H35" s="15">
        <f t="shared" si="0"/>
        <v>16.7</v>
      </c>
      <c r="I35" s="16">
        <f t="shared" si="1"/>
        <v>32</v>
      </c>
      <c r="J35" s="32">
        <v>30</v>
      </c>
      <c r="K35" s="89">
        <f t="shared" si="3"/>
        <v>-2</v>
      </c>
    </row>
    <row r="36" spans="1:11" ht="15" customHeight="1">
      <c r="A36" s="12">
        <v>22</v>
      </c>
      <c r="B36" s="32" t="s">
        <v>405</v>
      </c>
      <c r="C36" s="20" t="s">
        <v>406</v>
      </c>
      <c r="D36" s="15" t="s">
        <v>365</v>
      </c>
      <c r="E36" s="15">
        <v>2.8</v>
      </c>
      <c r="F36" s="28">
        <v>4</v>
      </c>
      <c r="G36" s="15">
        <v>2.7</v>
      </c>
      <c r="H36" s="15">
        <f t="shared" si="0"/>
        <v>16.3</v>
      </c>
      <c r="I36" s="16">
        <f t="shared" si="1"/>
        <v>33</v>
      </c>
      <c r="J36" s="108">
        <v>32</v>
      </c>
      <c r="K36" s="89">
        <f t="shared" si="3"/>
        <v>-1</v>
      </c>
    </row>
    <row r="37" spans="1:11" ht="15" customHeight="1">
      <c r="A37" s="12">
        <v>32</v>
      </c>
      <c r="B37" s="32" t="s">
        <v>377</v>
      </c>
      <c r="C37" s="20" t="s">
        <v>378</v>
      </c>
      <c r="D37" s="15" t="s">
        <v>409</v>
      </c>
      <c r="E37" s="15">
        <v>2.3</v>
      </c>
      <c r="F37" s="28">
        <v>4</v>
      </c>
      <c r="G37" s="15">
        <v>3</v>
      </c>
      <c r="H37" s="15">
        <f t="shared" si="0"/>
        <v>15.6</v>
      </c>
      <c r="I37" s="16">
        <f t="shared" si="1"/>
        <v>34</v>
      </c>
      <c r="J37" s="109">
        <v>36</v>
      </c>
      <c r="K37" s="89">
        <f t="shared" si="3"/>
        <v>2</v>
      </c>
    </row>
    <row r="38" spans="1:11" ht="15" customHeight="1">
      <c r="A38" s="12">
        <v>28</v>
      </c>
      <c r="B38" s="32" t="s">
        <v>372</v>
      </c>
      <c r="C38" s="20" t="s">
        <v>373</v>
      </c>
      <c r="D38" s="15" t="s">
        <v>409</v>
      </c>
      <c r="E38" s="15">
        <v>1.5</v>
      </c>
      <c r="F38" s="28">
        <v>4.3</v>
      </c>
      <c r="G38" s="15">
        <v>3.5</v>
      </c>
      <c r="H38" s="15">
        <f t="shared" si="0"/>
        <v>15.1</v>
      </c>
      <c r="I38" s="16">
        <f t="shared" si="1"/>
        <v>35</v>
      </c>
      <c r="J38" s="108">
        <v>40</v>
      </c>
      <c r="K38" s="89">
        <f t="shared" si="3"/>
        <v>5</v>
      </c>
    </row>
    <row r="39" spans="1:11" ht="15" customHeight="1">
      <c r="A39" s="12">
        <v>36</v>
      </c>
      <c r="B39" s="32" t="s">
        <v>388</v>
      </c>
      <c r="C39" s="20" t="s">
        <v>389</v>
      </c>
      <c r="D39" s="15" t="s">
        <v>409</v>
      </c>
      <c r="E39" s="15">
        <v>1.8</v>
      </c>
      <c r="F39" s="28">
        <v>3.5</v>
      </c>
      <c r="G39" s="15">
        <v>4.3</v>
      </c>
      <c r="H39" s="15">
        <f t="shared" si="0"/>
        <v>14.9</v>
      </c>
      <c r="I39" s="16">
        <f t="shared" si="1"/>
        <v>36</v>
      </c>
      <c r="J39" s="109">
        <v>39</v>
      </c>
      <c r="K39" s="89">
        <f t="shared" si="3"/>
        <v>3</v>
      </c>
    </row>
    <row r="40" spans="1:11" ht="15" customHeight="1">
      <c r="A40" s="12">
        <v>39</v>
      </c>
      <c r="B40" s="32" t="s">
        <v>393</v>
      </c>
      <c r="C40" s="20" t="s">
        <v>394</v>
      </c>
      <c r="D40" s="15" t="s">
        <v>409</v>
      </c>
      <c r="E40" s="15">
        <v>2.3</v>
      </c>
      <c r="F40" s="28">
        <v>3</v>
      </c>
      <c r="G40" s="15">
        <v>3.1</v>
      </c>
      <c r="H40" s="15">
        <f t="shared" si="0"/>
        <v>13.7</v>
      </c>
      <c r="I40" s="16">
        <f t="shared" si="1"/>
        <v>37</v>
      </c>
      <c r="J40" s="103">
        <v>35</v>
      </c>
      <c r="K40" s="89">
        <f t="shared" si="3"/>
        <v>-2</v>
      </c>
    </row>
    <row r="41" spans="1:11" ht="15" customHeight="1">
      <c r="A41" s="12">
        <v>37</v>
      </c>
      <c r="B41" s="32" t="s">
        <v>390</v>
      </c>
      <c r="C41" s="20" t="s">
        <v>391</v>
      </c>
      <c r="D41" s="15" t="s">
        <v>409</v>
      </c>
      <c r="E41" s="15">
        <v>1.8</v>
      </c>
      <c r="F41" s="28">
        <v>3.5</v>
      </c>
      <c r="G41" s="15">
        <v>2.6</v>
      </c>
      <c r="H41" s="15">
        <f t="shared" si="0"/>
        <v>13.2</v>
      </c>
      <c r="I41" s="16">
        <f t="shared" si="1"/>
        <v>38</v>
      </c>
      <c r="J41" s="32">
        <v>36</v>
      </c>
      <c r="K41" s="89">
        <f t="shared" si="3"/>
        <v>-2</v>
      </c>
    </row>
    <row r="42" spans="1:11" ht="15" customHeight="1">
      <c r="A42" s="12">
        <v>35</v>
      </c>
      <c r="B42" s="32" t="s">
        <v>386</v>
      </c>
      <c r="C42" s="20" t="s">
        <v>387</v>
      </c>
      <c r="D42" s="15" t="s">
        <v>409</v>
      </c>
      <c r="E42" s="15">
        <v>0.5</v>
      </c>
      <c r="F42" s="28">
        <v>3.5</v>
      </c>
      <c r="G42" s="15">
        <v>3.7</v>
      </c>
      <c r="H42" s="15">
        <f t="shared" si="0"/>
        <v>11.7</v>
      </c>
      <c r="I42" s="16">
        <f t="shared" si="1"/>
        <v>39</v>
      </c>
      <c r="J42" s="108">
        <v>41</v>
      </c>
      <c r="K42" s="89">
        <f t="shared" si="3"/>
        <v>2</v>
      </c>
    </row>
    <row r="43" spans="1:11" ht="15" customHeight="1">
      <c r="A43" s="12">
        <v>26</v>
      </c>
      <c r="B43" s="32" t="s">
        <v>368</v>
      </c>
      <c r="C43" s="20" t="s">
        <v>369</v>
      </c>
      <c r="D43" s="15" t="s">
        <v>409</v>
      </c>
      <c r="E43" s="15">
        <v>2.3</v>
      </c>
      <c r="F43" s="28">
        <v>2.5</v>
      </c>
      <c r="G43" s="15">
        <v>1.8</v>
      </c>
      <c r="H43" s="15">
        <f t="shared" si="0"/>
        <v>11.4</v>
      </c>
      <c r="I43" s="16">
        <f t="shared" si="1"/>
        <v>40</v>
      </c>
      <c r="J43" s="32">
        <v>38</v>
      </c>
      <c r="K43" s="89">
        <f t="shared" si="3"/>
        <v>-2</v>
      </c>
    </row>
    <row r="44" spans="1:11" ht="15" customHeight="1">
      <c r="A44" s="12">
        <v>44</v>
      </c>
      <c r="B44" s="32" t="s">
        <v>403</v>
      </c>
      <c r="C44" s="34" t="s">
        <v>404</v>
      </c>
      <c r="D44" s="15" t="s">
        <v>409</v>
      </c>
      <c r="E44" s="15">
        <v>0.8</v>
      </c>
      <c r="F44" s="28">
        <v>3</v>
      </c>
      <c r="G44" s="15">
        <v>3.4</v>
      </c>
      <c r="H44" s="15">
        <f t="shared" si="0"/>
        <v>11</v>
      </c>
      <c r="I44" s="16">
        <f t="shared" si="1"/>
        <v>41</v>
      </c>
      <c r="J44" s="103">
        <v>41</v>
      </c>
      <c r="K44" s="89">
        <f t="shared" si="3"/>
        <v>0</v>
      </c>
    </row>
    <row r="45" spans="1:11" ht="15" customHeight="1">
      <c r="A45" s="12">
        <v>31</v>
      </c>
      <c r="B45" s="32" t="s">
        <v>246</v>
      </c>
      <c r="C45" s="20" t="s">
        <v>376</v>
      </c>
      <c r="D45" s="15" t="s">
        <v>409</v>
      </c>
      <c r="E45" s="15">
        <v>2</v>
      </c>
      <c r="F45" s="28">
        <v>1.8</v>
      </c>
      <c r="G45" s="15">
        <v>3</v>
      </c>
      <c r="H45" s="15">
        <f t="shared" si="0"/>
        <v>10.6</v>
      </c>
      <c r="I45" s="16">
        <f t="shared" si="1"/>
        <v>42</v>
      </c>
      <c r="J45" s="109">
        <v>43</v>
      </c>
      <c r="K45" s="89">
        <f t="shared" si="3"/>
        <v>1</v>
      </c>
    </row>
    <row r="46" spans="1:11" ht="15.75" customHeight="1">
      <c r="A46" s="12">
        <v>27</v>
      </c>
      <c r="B46" s="32" t="s">
        <v>370</v>
      </c>
      <c r="C46" s="20" t="s">
        <v>371</v>
      </c>
      <c r="D46" s="15" t="s">
        <v>409</v>
      </c>
      <c r="E46" s="15">
        <v>0.5</v>
      </c>
      <c r="F46" s="28">
        <v>3</v>
      </c>
      <c r="G46" s="15">
        <v>2.8</v>
      </c>
      <c r="H46" s="15">
        <f t="shared" si="0"/>
        <v>9.8</v>
      </c>
      <c r="I46" s="16">
        <f t="shared" si="1"/>
        <v>43</v>
      </c>
      <c r="J46" s="108">
        <v>46</v>
      </c>
      <c r="K46" s="89">
        <f t="shared" si="3"/>
        <v>3</v>
      </c>
    </row>
    <row r="47" spans="1:11" ht="15" customHeight="1">
      <c r="A47" s="12">
        <v>42</v>
      </c>
      <c r="B47" s="32" t="s">
        <v>399</v>
      </c>
      <c r="C47" s="20" t="s">
        <v>400</v>
      </c>
      <c r="D47" s="15" t="s">
        <v>409</v>
      </c>
      <c r="E47" s="15">
        <v>1</v>
      </c>
      <c r="F47" s="28">
        <v>2</v>
      </c>
      <c r="G47" s="15">
        <v>2.8</v>
      </c>
      <c r="H47" s="15">
        <f t="shared" si="0"/>
        <v>8.8</v>
      </c>
      <c r="I47" s="16">
        <f t="shared" si="1"/>
        <v>44</v>
      </c>
      <c r="J47" s="32">
        <v>44</v>
      </c>
      <c r="K47" s="89">
        <f t="shared" si="3"/>
        <v>0</v>
      </c>
    </row>
    <row r="48" spans="1:11" ht="15" customHeight="1">
      <c r="A48" s="12">
        <v>38</v>
      </c>
      <c r="B48" s="32" t="s">
        <v>392</v>
      </c>
      <c r="C48" s="20" t="s">
        <v>348</v>
      </c>
      <c r="D48" s="15" t="s">
        <v>409</v>
      </c>
      <c r="E48" s="15">
        <v>0.5</v>
      </c>
      <c r="F48" s="28">
        <v>1.5</v>
      </c>
      <c r="G48" s="15">
        <v>2.2</v>
      </c>
      <c r="H48" s="15">
        <f t="shared" si="0"/>
        <v>6.2</v>
      </c>
      <c r="I48" s="16">
        <f t="shared" si="1"/>
        <v>45</v>
      </c>
      <c r="J48" s="103">
        <v>45</v>
      </c>
      <c r="K48" s="89">
        <f t="shared" si="3"/>
        <v>0</v>
      </c>
    </row>
    <row r="49" spans="1:11" ht="15" customHeight="1" thickBot="1">
      <c r="A49" s="33">
        <v>29</v>
      </c>
      <c r="B49" s="35" t="s">
        <v>335</v>
      </c>
      <c r="C49" s="36" t="s">
        <v>336</v>
      </c>
      <c r="D49" s="21" t="s">
        <v>409</v>
      </c>
      <c r="E49" s="21"/>
      <c r="F49" s="46"/>
      <c r="G49" s="21"/>
      <c r="H49" s="21">
        <f t="shared" si="0"/>
        <v>0</v>
      </c>
      <c r="I49" s="16">
        <f t="shared" si="1"/>
        <v>46</v>
      </c>
      <c r="J49" s="32">
        <v>34</v>
      </c>
      <c r="K49" s="89">
        <f t="shared" si="3"/>
        <v>-12</v>
      </c>
    </row>
    <row r="50" ht="8.25" customHeight="1" thickTop="1"/>
    <row r="51" spans="2:8" ht="18.75">
      <c r="B51" s="82" t="s">
        <v>423</v>
      </c>
      <c r="C51" s="3"/>
      <c r="D51" s="3"/>
      <c r="E51" s="83">
        <f>ROUND(SUM(E4:E49)/46,1)</f>
        <v>4.3</v>
      </c>
      <c r="F51" s="83">
        <f>ROUND(SUM(F4:F49)/46,1)</f>
        <v>5.2</v>
      </c>
      <c r="G51" s="83">
        <f>ROUND(SUM(G4:G49)/46,1)</f>
        <v>4.6</v>
      </c>
      <c r="H51" s="83">
        <f>ROUND(SUM(H4:H49)/46,1)</f>
        <v>23.6</v>
      </c>
    </row>
    <row r="52" spans="2:8" ht="18.75">
      <c r="B52" s="82" t="s">
        <v>424</v>
      </c>
      <c r="C52" s="3"/>
      <c r="D52" s="3"/>
      <c r="E52" s="3">
        <f>COUNTIF(E$4:E$49,"&gt;=5")</f>
        <v>20</v>
      </c>
      <c r="F52" s="3">
        <f>COUNTIF(F$4:F$49,"&gt;=5")</f>
        <v>24</v>
      </c>
      <c r="G52" s="3">
        <f>COUNTIF(G$4:G$49,"&gt;=5")</f>
        <v>19</v>
      </c>
      <c r="H52" s="3"/>
    </row>
    <row r="53" spans="2:8" ht="18.75">
      <c r="B53" s="84" t="s">
        <v>425</v>
      </c>
      <c r="C53" s="3"/>
      <c r="D53" s="3"/>
      <c r="E53" s="101">
        <f>ROUND(E52/46*100,1)</f>
        <v>43.5</v>
      </c>
      <c r="F53" s="101">
        <f>ROUND(F52/46*100,1)</f>
        <v>52.2</v>
      </c>
      <c r="G53" s="102">
        <f>ROUND(G52/46*100,1)</f>
        <v>41.3</v>
      </c>
      <c r="H53" s="3"/>
    </row>
  </sheetData>
  <sheetProtection/>
  <mergeCells count="1">
    <mergeCell ref="A2:J2"/>
  </mergeCells>
  <printOptions/>
  <pageMargins left="0.64" right="0.28" top="0.32" bottom="0.23" header="0.3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NGUYEN</dc:creator>
  <cp:keywords/>
  <dc:description/>
  <cp:lastModifiedBy>Admin</cp:lastModifiedBy>
  <cp:lastPrinted>2019-03-03T23:53:34Z</cp:lastPrinted>
  <dcterms:created xsi:type="dcterms:W3CDTF">1996-10-14T23:33:28Z</dcterms:created>
  <dcterms:modified xsi:type="dcterms:W3CDTF">2019-03-04T00:26:24Z</dcterms:modified>
  <cp:category/>
  <cp:version/>
  <cp:contentType/>
  <cp:contentStatus/>
</cp:coreProperties>
</file>